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03329747\Desktop\石綿除去（交野星田局）\09_概算書\00_下見積もり\"/>
    </mc:Choice>
  </mc:AlternateContent>
  <xr:revisionPtr revIDLastSave="0" documentId="13_ncr:1_{5011ED95-1E3F-46F2-81C6-2CC438ACE848}" xr6:coauthVersionLast="47" xr6:coauthVersionMax="47" xr10:uidLastSave="{00000000-0000-0000-0000-000000000000}"/>
  <bookViews>
    <workbookView xWindow="-120" yWindow="-120" windowWidth="29040" windowHeight="15720" tabRatio="781" firstSheet="1" activeTab="2" xr2:uid="{9FD9AA9D-0BCE-4C8A-B430-A37B8BBBE490}"/>
  </bookViews>
  <sheets>
    <sheet name="全体総括表" sheetId="25" state="hidden" r:id="rId1"/>
    <sheet name="見積書様式（表紙）" sheetId="31" r:id="rId2"/>
    <sheet name="見積書内訳" sheetId="32" r:id="rId3"/>
    <sheet name="配布履歴" sheetId="27" state="hidden" r:id="rId4"/>
  </sheets>
  <definedNames>
    <definedName name="_xlnm._FilterDatabase" localSheetId="2" hidden="1">見積書内訳!$A$7:$K$141</definedName>
    <definedName name="_xlnm.Print_Area" localSheetId="2">見積書内訳!$B$1:$K$141</definedName>
    <definedName name="_xlnm.Print_Area" localSheetId="1">'見積書様式（表紙）'!$A$1:$M$36</definedName>
    <definedName name="_xlnm.Print_Area" localSheetId="0">全体総括表!$A$10:$F$75</definedName>
    <definedName name="_xlnm.Print_Titles" localSheetId="2">見積書内訳!$1:$7</definedName>
    <definedName name="_xlnm.Print_Titles" localSheetId="1">'見積書様式（表紙）'!#REF!</definedName>
    <definedName name="_xlnm.Print_Titles" localSheetId="0">全体総括表!$1:$9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2" i="32" l="1"/>
  <c r="K45" i="32"/>
  <c r="J134" i="32"/>
  <c r="J133" i="32"/>
  <c r="K132" i="32"/>
  <c r="K131" i="32"/>
  <c r="J71" i="32"/>
  <c r="K70" i="32"/>
  <c r="K69" i="32"/>
  <c r="K68" i="32"/>
  <c r="K67" i="32"/>
  <c r="K66" i="32"/>
  <c r="K65" i="32"/>
  <c r="K64" i="32"/>
  <c r="K63" i="32"/>
  <c r="K61" i="32"/>
  <c r="K60" i="32"/>
  <c r="K59" i="32"/>
  <c r="K58" i="32"/>
  <c r="K57" i="32"/>
  <c r="K56" i="32"/>
  <c r="K55" i="32"/>
  <c r="K71" i="32" s="1"/>
  <c r="K35" i="32"/>
  <c r="K36" i="32"/>
  <c r="K77" i="32"/>
  <c r="K78" i="32"/>
  <c r="J28" i="32"/>
  <c r="K22" i="32"/>
  <c r="K20" i="32"/>
  <c r="K19" i="32"/>
  <c r="K18" i="32"/>
  <c r="K21" i="32"/>
  <c r="J16" i="32"/>
  <c r="K15" i="32"/>
  <c r="K14" i="32"/>
  <c r="K13" i="32"/>
  <c r="K12" i="32"/>
  <c r="K11" i="32"/>
  <c r="J53" i="32"/>
  <c r="K52" i="32"/>
  <c r="K51" i="32"/>
  <c r="K50" i="32"/>
  <c r="K49" i="32"/>
  <c r="K48" i="32"/>
  <c r="K47" i="32"/>
  <c r="K46" i="32"/>
  <c r="K44" i="32"/>
  <c r="K43" i="32"/>
  <c r="K42" i="32"/>
  <c r="K41" i="32"/>
  <c r="K40" i="32"/>
  <c r="K53" i="32" s="1"/>
  <c r="K79" i="32"/>
  <c r="K80" i="32"/>
  <c r="K75" i="32"/>
  <c r="K74" i="32"/>
  <c r="K73" i="32"/>
  <c r="J27" i="32"/>
  <c r="K119" i="32"/>
  <c r="K115" i="32"/>
  <c r="K116" i="32"/>
  <c r="K117" i="32"/>
  <c r="J140" i="32"/>
  <c r="J139" i="32"/>
  <c r="J128" i="32"/>
  <c r="J127" i="32"/>
  <c r="J124" i="32"/>
  <c r="J121" i="32"/>
  <c r="J109" i="32"/>
  <c r="J108" i="32"/>
  <c r="J102" i="32"/>
  <c r="J98" i="32"/>
  <c r="J91" i="32"/>
  <c r="J82" i="32"/>
  <c r="J37" i="32"/>
  <c r="J3" i="32"/>
  <c r="K138" i="32"/>
  <c r="K137" i="32"/>
  <c r="K126" i="32"/>
  <c r="K127" i="32"/>
  <c r="K123" i="32"/>
  <c r="K124" i="32"/>
  <c r="K120" i="32"/>
  <c r="K118" i="32"/>
  <c r="K114" i="32"/>
  <c r="K113" i="32"/>
  <c r="K112" i="32"/>
  <c r="K121" i="32"/>
  <c r="K107" i="32"/>
  <c r="K106" i="32"/>
  <c r="K105" i="32"/>
  <c r="K104" i="32"/>
  <c r="K101" i="32"/>
  <c r="K100" i="32"/>
  <c r="K97" i="32"/>
  <c r="K96" i="32"/>
  <c r="K95" i="32"/>
  <c r="K94" i="32"/>
  <c r="K93" i="32"/>
  <c r="K90" i="32"/>
  <c r="K89" i="32"/>
  <c r="K88" i="32"/>
  <c r="K87" i="32"/>
  <c r="K86" i="32"/>
  <c r="K85" i="32"/>
  <c r="K84" i="32"/>
  <c r="K81" i="32"/>
  <c r="K76" i="32"/>
  <c r="K34" i="32"/>
  <c r="K33" i="32"/>
  <c r="K32" i="32"/>
  <c r="K31" i="32"/>
  <c r="K26" i="32"/>
  <c r="K25" i="32"/>
  <c r="K24" i="32"/>
  <c r="K23" i="32"/>
  <c r="E3" i="32"/>
  <c r="F2" i="25"/>
  <c r="C1" i="25"/>
  <c r="B10" i="25"/>
  <c r="B12" i="25"/>
  <c r="K139" i="32"/>
  <c r="K102" i="32"/>
  <c r="K108" i="32"/>
  <c r="K37" i="32"/>
  <c r="K91" i="32"/>
  <c r="K98" i="32"/>
  <c r="K82" i="32"/>
  <c r="K140" i="32" l="1"/>
  <c r="K128" i="32"/>
  <c r="K133" i="32"/>
  <c r="K134" i="32" s="1"/>
  <c r="K27" i="32"/>
  <c r="K16" i="32"/>
  <c r="K28" i="32"/>
  <c r="K109" i="32"/>
  <c r="K141" i="32" l="1"/>
  <c r="G29" i="31" s="1"/>
  <c r="G30" i="31" s="1"/>
  <c r="E26" i="31" s="1"/>
</calcChain>
</file>

<file path=xl/sharedStrings.xml><?xml version="1.0" encoding="utf-8"?>
<sst xmlns="http://schemas.openxmlformats.org/spreadsheetml/2006/main" count="343" uniqueCount="218">
  <si>
    <t>工　事　名</t>
    <rPh sb="0" eb="1">
      <t>コウ</t>
    </rPh>
    <rPh sb="2" eb="3">
      <t>コト</t>
    </rPh>
    <rPh sb="4" eb="5">
      <t>メイ</t>
    </rPh>
    <phoneticPr fontId="2"/>
  </si>
  <si>
    <t>総工事費　　　　　　 　　　　　金　　　　　　　　　　　　 　</t>
    <rPh sb="0" eb="1">
      <t>ソウ</t>
    </rPh>
    <rPh sb="1" eb="3">
      <t>コウジ</t>
    </rPh>
    <rPh sb="3" eb="4">
      <t>ヒ</t>
    </rPh>
    <rPh sb="16" eb="17">
      <t>キン</t>
    </rPh>
    <phoneticPr fontId="2"/>
  </si>
  <si>
    <t>円(消費税込み)</t>
    <rPh sb="0" eb="1">
      <t>エン</t>
    </rPh>
    <rPh sb="2" eb="5">
      <t>ショウヒゼイ</t>
    </rPh>
    <rPh sb="5" eb="6">
      <t>コ</t>
    </rPh>
    <phoneticPr fontId="2"/>
  </si>
  <si>
    <t>工事価格　　　　　　 　　　　　金　　　　　　　　　　　　 　</t>
    <rPh sb="0" eb="2">
      <t>コウジ</t>
    </rPh>
    <rPh sb="2" eb="4">
      <t>カカク</t>
    </rPh>
    <rPh sb="16" eb="17">
      <t>キン</t>
    </rPh>
    <phoneticPr fontId="2"/>
  </si>
  <si>
    <t>円(消費税抜き)</t>
    <rPh sb="0" eb="1">
      <t>エン</t>
    </rPh>
    <rPh sb="2" eb="5">
      <t>ショウヒゼイ</t>
    </rPh>
    <rPh sb="5" eb="6">
      <t>ヌ</t>
    </rPh>
    <phoneticPr fontId="2"/>
  </si>
  <si>
    <t>内　　　　　　　　　　訳</t>
    <rPh sb="0" eb="1">
      <t>ウチ</t>
    </rPh>
    <rPh sb="11" eb="12">
      <t>ヤク</t>
    </rPh>
    <phoneticPr fontId="2"/>
  </si>
  <si>
    <t>種　　別</t>
    <rPh sb="0" eb="1">
      <t>タネ</t>
    </rPh>
    <rPh sb="3" eb="4">
      <t>ベツ</t>
    </rPh>
    <phoneticPr fontId="2"/>
  </si>
  <si>
    <t>構　　造</t>
    <rPh sb="0" eb="1">
      <t>カマエ</t>
    </rPh>
    <rPh sb="3" eb="4">
      <t>ゾウ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</si>
  <si>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</si>
  <si>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</si>
  <si>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小計</t>
    <rPh sb="0" eb="2">
      <t>ショウケイ</t>
    </rPh>
    <phoneticPr fontId="2"/>
  </si>
  <si>
    <t>式</t>
    <rPh sb="0" eb="1">
      <t>シキ</t>
    </rPh>
    <phoneticPr fontId="2"/>
  </si>
  <si>
    <t>工事価格　合計</t>
    <rPh sb="0" eb="2">
      <t>コウジ</t>
    </rPh>
    <rPh sb="2" eb="4">
      <t>カカク</t>
    </rPh>
    <rPh sb="5" eb="7">
      <t>ゴウケイ</t>
    </rPh>
    <phoneticPr fontId="2"/>
  </si>
  <si>
    <t>消費税相当額</t>
    <rPh sb="0" eb="3">
      <t>ショウヒゼイ</t>
    </rPh>
    <rPh sb="3" eb="5">
      <t>ソウトウ</t>
    </rPh>
    <rPh sb="5" eb="6">
      <t>ガク</t>
    </rPh>
    <phoneticPr fontId="2"/>
  </si>
  <si>
    <t>総工事費</t>
    <rPh sb="0" eb="1">
      <t>ソウ</t>
    </rPh>
    <rPh sb="1" eb="4">
      <t>コウジヒ</t>
    </rPh>
    <phoneticPr fontId="2"/>
  </si>
  <si>
    <t>←工事件名を記載</t>
    <rPh sb="1" eb="3">
      <t>コウジ</t>
    </rPh>
    <rPh sb="3" eb="5">
      <t>ケンメイ</t>
    </rPh>
    <rPh sb="6" eb="8">
      <t>キサイ</t>
    </rPh>
    <phoneticPr fontId="2"/>
  </si>
  <si>
    <t>工事費見積書</t>
    <rPh sb="0" eb="2">
      <t>コウジ</t>
    </rPh>
    <rPh sb="2" eb="3">
      <t>ヒ</t>
    </rPh>
    <rPh sb="3" eb="5">
      <t>ミツモリ</t>
    </rPh>
    <rPh sb="5" eb="6">
      <t>ショ</t>
    </rPh>
    <phoneticPr fontId="2"/>
  </si>
  <si>
    <t>2026年 　　月　　日</t>
    <rPh sb="4" eb="5">
      <t>ネン</t>
    </rPh>
    <rPh sb="5" eb="6">
      <t>ヘイネン</t>
    </rPh>
    <rPh sb="8" eb="9">
      <t>ツキ</t>
    </rPh>
    <rPh sb="11" eb="12">
      <t>ニチ</t>
    </rPh>
    <phoneticPr fontId="2"/>
  </si>
  <si>
    <t>←提出日を記載</t>
    <rPh sb="1" eb="4">
      <t>テイシュツビ</t>
    </rPh>
    <rPh sb="5" eb="7">
      <t>キサイ</t>
    </rPh>
    <phoneticPr fontId="2"/>
  </si>
  <si>
    <t>日本郵便株式会社　御中</t>
    <rPh sb="0" eb="2">
      <t>ニホン</t>
    </rPh>
    <rPh sb="2" eb="4">
      <t>ユウビン</t>
    </rPh>
    <rPh sb="4" eb="6">
      <t>カブシキ</t>
    </rPh>
    <rPh sb="6" eb="8">
      <t>カイシャ</t>
    </rPh>
    <rPh sb="9" eb="11">
      <t>オンチュウ</t>
    </rPh>
    <phoneticPr fontId="2"/>
  </si>
  <si>
    <t>(住　　　　　所）</t>
    <rPh sb="1" eb="2">
      <t>ジュウ</t>
    </rPh>
    <rPh sb="7" eb="8">
      <t>トコロ</t>
    </rPh>
    <phoneticPr fontId="2"/>
  </si>
  <si>
    <t>会社住所　○○県　○○市</t>
    <rPh sb="0" eb="2">
      <t>カイシャ</t>
    </rPh>
    <rPh sb="2" eb="4">
      <t>ジュウショ</t>
    </rPh>
    <rPh sb="7" eb="8">
      <t>ケン</t>
    </rPh>
    <rPh sb="11" eb="12">
      <t>シ</t>
    </rPh>
    <phoneticPr fontId="2"/>
  </si>
  <si>
    <t>　　←記載</t>
    <rPh sb="3" eb="5">
      <t>キサイ</t>
    </rPh>
    <phoneticPr fontId="2"/>
  </si>
  <si>
    <t>(商号又は名称）</t>
    <rPh sb="1" eb="3">
      <t>ショウゴウ</t>
    </rPh>
    <rPh sb="3" eb="4">
      <t>マタ</t>
    </rPh>
    <rPh sb="5" eb="7">
      <t>メイショウ</t>
    </rPh>
    <phoneticPr fontId="2"/>
  </si>
  <si>
    <t>会社名　○○建設(株)</t>
    <rPh sb="0" eb="2">
      <t>カイシャ</t>
    </rPh>
    <rPh sb="2" eb="3">
      <t>メイ</t>
    </rPh>
    <rPh sb="6" eb="8">
      <t>ケンセツ</t>
    </rPh>
    <rPh sb="8" eb="11">
      <t>カブ</t>
    </rPh>
    <phoneticPr fontId="2"/>
  </si>
  <si>
    <t>(代表者氏名）</t>
    <rPh sb="1" eb="4">
      <t>ダイヒョウシャ</t>
    </rPh>
    <rPh sb="4" eb="6">
      <t>シメイ</t>
    </rPh>
    <phoneticPr fontId="2"/>
  </si>
  <si>
    <t>代表取締役　　郵政　太郎</t>
    <rPh sb="0" eb="5">
      <t>ダイヒョウトリシマリヤク</t>
    </rPh>
    <rPh sb="7" eb="9">
      <t>ユウセイ</t>
    </rPh>
    <rPh sb="10" eb="12">
      <t>タロウ</t>
    </rPh>
    <phoneticPr fontId="2"/>
  </si>
  <si>
    <t>㊞</t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</si>
  <si>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</si>
  <si>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</si>
  <si>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内訳</t>
    <rPh sb="0" eb="2">
      <t>ウチワケ</t>
    </rPh>
    <phoneticPr fontId="2"/>
  </si>
  <si>
    <t>　工事費</t>
    <rPh sb="1" eb="3">
      <t>コウジ</t>
    </rPh>
    <rPh sb="3" eb="4">
      <t>ヒ</t>
    </rPh>
    <phoneticPr fontId="2"/>
  </si>
  <si>
    <t>　消費税相当額</t>
    <rPh sb="1" eb="4">
      <t>ショウヒゼイ</t>
    </rPh>
    <rPh sb="4" eb="6">
      <t>ソウトウ</t>
    </rPh>
    <rPh sb="6" eb="7">
      <t>ガク</t>
    </rPh>
    <phoneticPr fontId="2"/>
  </si>
  <si>
    <t>　内訳は、別紙のとおり</t>
    <rPh sb="1" eb="3">
      <t>ウチワケ</t>
    </rPh>
    <rPh sb="5" eb="7">
      <t>ベッシ</t>
    </rPh>
    <phoneticPr fontId="2"/>
  </si>
  <si>
    <t>本件に対する担当者：</t>
    <rPh sb="0" eb="2">
      <t>ホンケン</t>
    </rPh>
    <rPh sb="3" eb="4">
      <t>タイ</t>
    </rPh>
    <rPh sb="6" eb="9">
      <t>タントウシャ</t>
    </rPh>
    <phoneticPr fontId="2"/>
  </si>
  <si>
    <t>○○　○○</t>
    <phoneticPr fontId="6"/>
  </si>
  <si>
    <t>　　　　　　　　　連絡先(TEL)：</t>
    <rPh sb="9" eb="11">
      <t>レンラク</t>
    </rPh>
    <rPh sb="11" eb="12">
      <t>サキ</t>
    </rPh>
    <phoneticPr fontId="2"/>
  </si>
  <si>
    <t>**-****-****</t>
    <phoneticPr fontId="6"/>
  </si>
  <si>
    <t>＊＊＊　見積書　＊＊＊</t>
    <rPh sb="4" eb="6">
      <t>ミツモリ</t>
    </rPh>
    <rPh sb="6" eb="7">
      <t>ショ</t>
    </rPh>
    <phoneticPr fontId="2"/>
  </si>
  <si>
    <t>工事件名：</t>
  </si>
  <si>
    <t>会社名：</t>
    <rPh sb="0" eb="3">
      <t>カイシャメイ</t>
    </rPh>
    <phoneticPr fontId="19"/>
  </si>
  <si>
    <t>コード</t>
    <phoneticPr fontId="2"/>
  </si>
  <si>
    <t>名称</t>
    <rPh sb="0" eb="2">
      <t>メイショウ</t>
    </rPh>
    <phoneticPr fontId="2"/>
  </si>
  <si>
    <t>摘要</t>
    <rPh sb="0" eb="2">
      <t>テキヨウ</t>
    </rPh>
    <phoneticPr fontId="2"/>
  </si>
  <si>
    <t>単価</t>
    <rPh sb="0" eb="2">
      <t>タンカ</t>
    </rPh>
    <phoneticPr fontId="19"/>
  </si>
  <si>
    <t>小計</t>
    <rPh sb="0" eb="2">
      <t>ショウケイ</t>
    </rPh>
    <phoneticPr fontId="19"/>
  </si>
  <si>
    <t>種目：直接工事費－本館</t>
  </si>
  <si>
    <t>仮設工事</t>
  </si>
  <si>
    <t>内部足場</t>
  </si>
  <si>
    <t>架台足場</t>
    <rPh sb="0" eb="2">
      <t>カダイ</t>
    </rPh>
    <phoneticPr fontId="19"/>
  </si>
  <si>
    <t>ｍ２</t>
  </si>
  <si>
    <t>仮設材運搬</t>
  </si>
  <si>
    <t>台</t>
  </si>
  <si>
    <t>その他仮設設備</t>
  </si>
  <si>
    <t>内容：排気仮設ダクト</t>
    <rPh sb="3" eb="5">
      <t>ハイキ</t>
    </rPh>
    <rPh sb="5" eb="7">
      <t>カセツ</t>
    </rPh>
    <phoneticPr fontId="19"/>
  </si>
  <si>
    <t>●ｍ</t>
    <phoneticPr fontId="19"/>
  </si>
  <si>
    <t>式</t>
    <rPh sb="0" eb="1">
      <t>シキ</t>
    </rPh>
    <phoneticPr fontId="19"/>
  </si>
  <si>
    <t>内容：</t>
  </si>
  <si>
    <t>石綿養生工事</t>
  </si>
  <si>
    <t>＜区画養生費＞</t>
  </si>
  <si>
    <t>事前清掃</t>
  </si>
  <si>
    <t>床隔離養生</t>
  </si>
  <si>
    <t>0.15㎜ポリシート二重張り　材工</t>
  </si>
  <si>
    <t>壁隔離養生</t>
  </si>
  <si>
    <t>0.1㎜ポリシート一重張り　材工</t>
  </si>
  <si>
    <t>養生撤去費</t>
  </si>
  <si>
    <t>小運搬、専用処理袋２重詰集積共</t>
  </si>
  <si>
    <t>最終清掃・片づけ</t>
  </si>
  <si>
    <t>その他工事</t>
  </si>
  <si>
    <t>石綿除去工事</t>
  </si>
  <si>
    <t>＜石綿除去費＞</t>
  </si>
  <si>
    <t>内容：天井　材工</t>
    <rPh sb="3" eb="5">
      <t>テンジョウ</t>
    </rPh>
    <phoneticPr fontId="19"/>
  </si>
  <si>
    <t>廃石綿廃密閉処理、搬出</t>
  </si>
  <si>
    <t>内容：○○○　小運搬、専用処理袋２重詰集積共</t>
  </si>
  <si>
    <t>落綿清掃</t>
  </si>
  <si>
    <t>安全衛生設備工事</t>
  </si>
  <si>
    <t>セキュリティルーム設置</t>
  </si>
  <si>
    <t>仕様：○○○　損料共</t>
  </si>
  <si>
    <t>個所</t>
    <rPh sb="0" eb="2">
      <t>カショ</t>
    </rPh>
    <phoneticPr fontId="19"/>
  </si>
  <si>
    <t>エアシャワー設置</t>
  </si>
  <si>
    <t>仕様：HEPAフィルター付　損料共</t>
  </si>
  <si>
    <t>負圧除塵装置設置</t>
  </si>
  <si>
    <t>仕様：</t>
  </si>
  <si>
    <t>台</t>
    <phoneticPr fontId="19"/>
  </si>
  <si>
    <t>真空掃除機</t>
  </si>
  <si>
    <t>消耗品雑材費</t>
  </si>
  <si>
    <t>内容：マスク、防護服、手袋、シューズカバー等</t>
  </si>
  <si>
    <t>セット</t>
  </si>
  <si>
    <t>内容：各種フィルター</t>
  </si>
  <si>
    <t>式</t>
  </si>
  <si>
    <t>環境濃度測定費</t>
  </si>
  <si>
    <t>気中濃度測定調査費</t>
  </si>
  <si>
    <t>内容：作業前・作業中・作業後</t>
    <phoneticPr fontId="19"/>
  </si>
  <si>
    <t>地点</t>
  </si>
  <si>
    <t>報告書作成費</t>
    <rPh sb="0" eb="2">
      <t>ホウコク</t>
    </rPh>
    <rPh sb="2" eb="3">
      <t>ショ</t>
    </rPh>
    <rPh sb="3" eb="5">
      <t>サクセイ</t>
    </rPh>
    <rPh sb="5" eb="6">
      <t>ヒ</t>
    </rPh>
    <phoneticPr fontId="19"/>
  </si>
  <si>
    <t>その他</t>
  </si>
  <si>
    <t>発生材運搬費</t>
  </si>
  <si>
    <t>発生材積込み、運搬費</t>
  </si>
  <si>
    <t>●トン車、工事場所●●～処分地●●</t>
  </si>
  <si>
    <t>石綿管理費</t>
  </si>
  <si>
    <t>石綿作業主任者</t>
  </si>
  <si>
    <t>現場責任者</t>
  </si>
  <si>
    <t>日</t>
  </si>
  <si>
    <t>書類作成費</t>
  </si>
  <si>
    <t>行政打合せ・届出書・完了報告</t>
  </si>
  <si>
    <t>安全対策費</t>
  </si>
  <si>
    <t>看板等</t>
  </si>
  <si>
    <t>種目：共通費</t>
  </si>
  <si>
    <t>共通仮設費</t>
  </si>
  <si>
    <t>仮設事務所費</t>
  </si>
  <si>
    <t>誘導員費（交通整理員）</t>
  </si>
  <si>
    <t>安全施設費</t>
  </si>
  <si>
    <t>現場管理費</t>
  </si>
  <si>
    <t>一般管理費</t>
  </si>
  <si>
    <t>種目：発生材処分費</t>
  </si>
  <si>
    <t>発生材処分費</t>
    <phoneticPr fontId="19"/>
  </si>
  <si>
    <t>捨て場材</t>
  </si>
  <si>
    <t>内容：特別管理廃棄物</t>
  </si>
  <si>
    <t>ｍ３</t>
  </si>
  <si>
    <t>［　工事価格　］　合計　</t>
    <phoneticPr fontId="19"/>
  </si>
  <si>
    <t>Ver.</t>
    <phoneticPr fontId="5"/>
  </si>
  <si>
    <t>初版</t>
    <rPh sb="0" eb="2">
      <t>ショハン</t>
    </rPh>
    <phoneticPr fontId="5"/>
  </si>
  <si>
    <t>当社含め、全積算事務所へ配布</t>
    <rPh sb="0" eb="2">
      <t>トウシャ</t>
    </rPh>
    <rPh sb="2" eb="3">
      <t>フク</t>
    </rPh>
    <rPh sb="5" eb="6">
      <t>ゼン</t>
    </rPh>
    <rPh sb="6" eb="8">
      <t>セキサン</t>
    </rPh>
    <rPh sb="8" eb="10">
      <t>ジム</t>
    </rPh>
    <rPh sb="10" eb="11">
      <t>ショ</t>
    </rPh>
    <rPh sb="12" eb="14">
      <t>ハイフ</t>
    </rPh>
    <phoneticPr fontId="5"/>
  </si>
  <si>
    <t>2版</t>
    <rPh sb="1" eb="2">
      <t>バン</t>
    </rPh>
    <phoneticPr fontId="5"/>
  </si>
  <si>
    <t>3版</t>
    <rPh sb="1" eb="2">
      <t>バン</t>
    </rPh>
    <phoneticPr fontId="5"/>
  </si>
  <si>
    <t>4版</t>
    <rPh sb="1" eb="2">
      <t>バン</t>
    </rPh>
    <phoneticPr fontId="5"/>
  </si>
  <si>
    <t>交野星田郵便局天井修繕工事</t>
    <rPh sb="0" eb="2">
      <t>カタノ</t>
    </rPh>
    <rPh sb="2" eb="4">
      <t>ホシダ</t>
    </rPh>
    <rPh sb="4" eb="7">
      <t>ユウビンキョク</t>
    </rPh>
    <rPh sb="7" eb="9">
      <t>テンジョウ</t>
    </rPh>
    <rPh sb="9" eb="11">
      <t>シュウゼン</t>
    </rPh>
    <rPh sb="11" eb="13">
      <t>コウジ</t>
    </rPh>
    <phoneticPr fontId="1"/>
  </si>
  <si>
    <t>内容：ユニットハウス　２ヵ月</t>
    <phoneticPr fontId="2"/>
  </si>
  <si>
    <t>仮設便所</t>
    <rPh sb="2" eb="4">
      <t>ベンジョ</t>
    </rPh>
    <phoneticPr fontId="2"/>
  </si>
  <si>
    <t>内容：水洗式　２ヵ月</t>
    <rPh sb="3" eb="6">
      <t>スイセンシキ</t>
    </rPh>
    <phoneticPr fontId="2"/>
  </si>
  <si>
    <t>仮囲い</t>
    <rPh sb="1" eb="2">
      <t>カコ</t>
    </rPh>
    <phoneticPr fontId="2"/>
  </si>
  <si>
    <t>A型バリケード（h=800）</t>
    <rPh sb="1" eb="2">
      <t>ガタ</t>
    </rPh>
    <phoneticPr fontId="2"/>
  </si>
  <si>
    <r>
      <t>内容：</t>
    </r>
    <r>
      <rPr>
        <sz val="11"/>
        <color indexed="10"/>
        <rFont val="ＭＳ Ｐゴシック"/>
        <family val="3"/>
        <charset val="128"/>
      </rPr>
      <t>○人×○日</t>
    </r>
    <phoneticPr fontId="2"/>
  </si>
  <si>
    <t>ｍ</t>
  </si>
  <si>
    <t>社員出入口、ホール・階段、CS機器室</t>
    <rPh sb="0" eb="2">
      <t>シャイン</t>
    </rPh>
    <rPh sb="2" eb="5">
      <t>デイリグチ</t>
    </rPh>
    <rPh sb="10" eb="12">
      <t>カイダン</t>
    </rPh>
    <rPh sb="15" eb="18">
      <t>キキシツ</t>
    </rPh>
    <phoneticPr fontId="19"/>
  </si>
  <si>
    <t>仮間仕切り（B種）</t>
    <rPh sb="1" eb="4">
      <t>マジキ</t>
    </rPh>
    <rPh sb="7" eb="8">
      <t>シュ</t>
    </rPh>
    <phoneticPr fontId="2"/>
  </si>
  <si>
    <t>１階窓口事務室・窓口ロビー、２階廊下</t>
    <rPh sb="1" eb="2">
      <t>カイ</t>
    </rPh>
    <rPh sb="2" eb="4">
      <t>マドグチ</t>
    </rPh>
    <rPh sb="4" eb="7">
      <t>ジムシツ</t>
    </rPh>
    <rPh sb="8" eb="10">
      <t>マドグチ</t>
    </rPh>
    <rPh sb="15" eb="16">
      <t>カイ</t>
    </rPh>
    <rPh sb="16" eb="18">
      <t>ロウカ</t>
    </rPh>
    <phoneticPr fontId="2"/>
  </si>
  <si>
    <t>ｍ２</t>
    <phoneticPr fontId="19"/>
  </si>
  <si>
    <t>仮設扉</t>
    <rPh sb="0" eb="2">
      <t>カセツ</t>
    </rPh>
    <rPh sb="2" eb="3">
      <t>トビラ</t>
    </rPh>
    <phoneticPr fontId="2"/>
  </si>
  <si>
    <t>アルミ製（H1900×W850）シリンダー錠付き</t>
    <rPh sb="3" eb="4">
      <t>セイ</t>
    </rPh>
    <rPh sb="21" eb="22">
      <t>ジョウ</t>
    </rPh>
    <rPh sb="22" eb="23">
      <t>ツ</t>
    </rPh>
    <phoneticPr fontId="2"/>
  </si>
  <si>
    <t>レーダー探査</t>
    <rPh sb="4" eb="6">
      <t>タンサ</t>
    </rPh>
    <phoneticPr fontId="19"/>
  </si>
  <si>
    <t>式</t>
    <phoneticPr fontId="19"/>
  </si>
  <si>
    <t>報告書含む</t>
    <rPh sb="0" eb="3">
      <t>ホウコクショ</t>
    </rPh>
    <rPh sb="3" eb="4">
      <t>フク</t>
    </rPh>
    <phoneticPr fontId="19"/>
  </si>
  <si>
    <t>断熱材撤去</t>
    <rPh sb="0" eb="3">
      <t>ダンネツザイ</t>
    </rPh>
    <rPh sb="3" eb="5">
      <t>テッキョ</t>
    </rPh>
    <phoneticPr fontId="19"/>
  </si>
  <si>
    <t>石こうボード撤去</t>
    <rPh sb="0" eb="1">
      <t>セッ</t>
    </rPh>
    <rPh sb="6" eb="8">
      <t>テッキョ</t>
    </rPh>
    <phoneticPr fontId="19"/>
  </si>
  <si>
    <t>吹付アスベスト除去</t>
    <phoneticPr fontId="19"/>
  </si>
  <si>
    <t>粉塵飛散抑制剤吹付</t>
    <rPh sb="7" eb="9">
      <t>フキツケ</t>
    </rPh>
    <phoneticPr fontId="19"/>
  </si>
  <si>
    <t>粉塵飛散抑制剤吹付（除去面）</t>
    <rPh sb="7" eb="9">
      <t>フキツケ</t>
    </rPh>
    <rPh sb="10" eb="12">
      <t>ジョキョ</t>
    </rPh>
    <rPh sb="12" eb="13">
      <t>メン</t>
    </rPh>
    <phoneticPr fontId="19"/>
  </si>
  <si>
    <t>粉塵飛散抑制剤吹付（養生面）</t>
    <rPh sb="7" eb="9">
      <t>フキツケ</t>
    </rPh>
    <rPh sb="10" eb="12">
      <t>ヨウジョウ</t>
    </rPh>
    <rPh sb="12" eb="13">
      <t>メン</t>
    </rPh>
    <phoneticPr fontId="19"/>
  </si>
  <si>
    <t>内容：床・壁　材工</t>
    <rPh sb="3" eb="4">
      <t>ユカ</t>
    </rPh>
    <rPh sb="5" eb="6">
      <t>カベ</t>
    </rPh>
    <phoneticPr fontId="19"/>
  </si>
  <si>
    <t>内容：天井　材工</t>
    <rPh sb="3" eb="5">
      <t>テンジョウ</t>
    </rPh>
    <rPh sb="6" eb="8">
      <t>ザイコウ</t>
    </rPh>
    <phoneticPr fontId="19"/>
  </si>
  <si>
    <t>内容：天井</t>
    <rPh sb="3" eb="5">
      <t>テンジョウ</t>
    </rPh>
    <phoneticPr fontId="19"/>
  </si>
  <si>
    <t>軽量鉄骨天井下地撤去</t>
    <rPh sb="0" eb="2">
      <t>ケイリョウ</t>
    </rPh>
    <rPh sb="2" eb="4">
      <t>テッコツ</t>
    </rPh>
    <rPh sb="4" eb="6">
      <t>テンジョウ</t>
    </rPh>
    <rPh sb="6" eb="8">
      <t>シタジ</t>
    </rPh>
    <rPh sb="8" eb="10">
      <t>テッキョ</t>
    </rPh>
    <phoneticPr fontId="19"/>
  </si>
  <si>
    <t>天井スチールパネル撤去</t>
    <rPh sb="0" eb="2">
      <t>テンジョウ</t>
    </rPh>
    <rPh sb="9" eb="11">
      <t>テッキョ</t>
    </rPh>
    <phoneticPr fontId="19"/>
  </si>
  <si>
    <t>壁スチールパネル撤去</t>
    <rPh sb="0" eb="1">
      <t>カベ</t>
    </rPh>
    <rPh sb="8" eb="10">
      <t>テッキョ</t>
    </rPh>
    <phoneticPr fontId="19"/>
  </si>
  <si>
    <t>内容：CS機器室隔壁</t>
    <rPh sb="5" eb="8">
      <t>キキシツ</t>
    </rPh>
    <rPh sb="8" eb="10">
      <t>カクヘキ</t>
    </rPh>
    <phoneticPr fontId="19"/>
  </si>
  <si>
    <t>内容：CS機器室天井</t>
    <rPh sb="5" eb="8">
      <t>キキシツ</t>
    </rPh>
    <rPh sb="8" eb="10">
      <t>テンジョウ</t>
    </rPh>
    <phoneticPr fontId="19"/>
  </si>
  <si>
    <t>復旧工事</t>
    <rPh sb="0" eb="2">
      <t>フッキュウ</t>
    </rPh>
    <phoneticPr fontId="19"/>
  </si>
  <si>
    <t>軽量鉄骨天井下地（平場部）</t>
    <rPh sb="0" eb="2">
      <t>ケイリョウ</t>
    </rPh>
    <rPh sb="2" eb="4">
      <t>テッコツ</t>
    </rPh>
    <rPh sb="4" eb="6">
      <t>テンジョウ</t>
    </rPh>
    <rPh sb="6" eb="8">
      <t>シタジ</t>
    </rPh>
    <rPh sb="9" eb="11">
      <t>ヒラバ</t>
    </rPh>
    <rPh sb="11" eb="12">
      <t>ブ</t>
    </rPh>
    <phoneticPr fontId="19"/>
  </si>
  <si>
    <t>軽量鉄骨天井下地（傾斜部）</t>
    <rPh sb="0" eb="2">
      <t>ケイリョウ</t>
    </rPh>
    <rPh sb="2" eb="4">
      <t>テッコツ</t>
    </rPh>
    <rPh sb="4" eb="6">
      <t>テンジョウ</t>
    </rPh>
    <rPh sb="6" eb="8">
      <t>シタジ</t>
    </rPh>
    <rPh sb="9" eb="11">
      <t>ケイシャ</t>
    </rPh>
    <rPh sb="11" eb="12">
      <t>ブ</t>
    </rPh>
    <phoneticPr fontId="19"/>
  </si>
  <si>
    <t>天井用インサート</t>
    <rPh sb="0" eb="2">
      <t>テンジョウ</t>
    </rPh>
    <rPh sb="2" eb="3">
      <t>ヨウ</t>
    </rPh>
    <phoneticPr fontId="19"/>
  </si>
  <si>
    <t>本</t>
    <rPh sb="0" eb="1">
      <t>ホン</t>
    </rPh>
    <phoneticPr fontId="19"/>
  </si>
  <si>
    <t>内容：19型</t>
    <rPh sb="5" eb="6">
      <t>ガタ</t>
    </rPh>
    <phoneticPr fontId="19"/>
  </si>
  <si>
    <t>断熱材吹付</t>
    <rPh sb="0" eb="3">
      <t>ダンネツザイ</t>
    </rPh>
    <rPh sb="3" eb="5">
      <t>フキツケ</t>
    </rPh>
    <phoneticPr fontId="19"/>
  </si>
  <si>
    <t>内容：発泡ウレタン　t=25</t>
    <rPh sb="3" eb="5">
      <t>ハッポウ</t>
    </rPh>
    <phoneticPr fontId="19"/>
  </si>
  <si>
    <t>仮設工事（石綿除去）</t>
    <rPh sb="5" eb="7">
      <t>セキメン</t>
    </rPh>
    <rPh sb="7" eb="9">
      <t>ジョキョ</t>
    </rPh>
    <phoneticPr fontId="19"/>
  </si>
  <si>
    <t>仮設工事（復旧工事）</t>
    <rPh sb="5" eb="7">
      <t>フッキュウ</t>
    </rPh>
    <rPh sb="7" eb="9">
      <t>コウジ</t>
    </rPh>
    <phoneticPr fontId="19"/>
  </si>
  <si>
    <t>養生</t>
    <rPh sb="0" eb="2">
      <t>ヨウジョウ</t>
    </rPh>
    <phoneticPr fontId="19"/>
  </si>
  <si>
    <t>床</t>
    <rPh sb="0" eb="1">
      <t>ユカ</t>
    </rPh>
    <phoneticPr fontId="19"/>
  </si>
  <si>
    <t>通路</t>
    <rPh sb="0" eb="2">
      <t>ツウロ</t>
    </rPh>
    <phoneticPr fontId="19"/>
  </si>
  <si>
    <t>整理清掃片付け</t>
    <rPh sb="0" eb="4">
      <t>セイリセイソウ</t>
    </rPh>
    <rPh sb="4" eb="6">
      <t>カタヅ</t>
    </rPh>
    <phoneticPr fontId="19"/>
  </si>
  <si>
    <t>墨出し</t>
    <rPh sb="0" eb="2">
      <t>スミダ</t>
    </rPh>
    <phoneticPr fontId="19"/>
  </si>
  <si>
    <t>天井・壁</t>
    <rPh sb="0" eb="2">
      <t>テンジョウ</t>
    </rPh>
    <rPh sb="3" eb="4">
      <t>カベ</t>
    </rPh>
    <phoneticPr fontId="19"/>
  </si>
  <si>
    <t>軽量鉄骨壁下地</t>
    <rPh sb="0" eb="2">
      <t>ケイリョウ</t>
    </rPh>
    <rPh sb="2" eb="4">
      <t>テッコツ</t>
    </rPh>
    <rPh sb="4" eb="5">
      <t>カベ</t>
    </rPh>
    <rPh sb="5" eb="7">
      <t>シタジ</t>
    </rPh>
    <phoneticPr fontId="19"/>
  </si>
  <si>
    <t>内容：65型</t>
    <rPh sb="5" eb="6">
      <t>ガタ</t>
    </rPh>
    <phoneticPr fontId="19"/>
  </si>
  <si>
    <t>天井化粧石こうボード</t>
    <rPh sb="0" eb="2">
      <t>テンジョウ</t>
    </rPh>
    <rPh sb="2" eb="4">
      <t>ケショウ</t>
    </rPh>
    <rPh sb="4" eb="5">
      <t>セッ</t>
    </rPh>
    <phoneticPr fontId="19"/>
  </si>
  <si>
    <t>内容：t=9.5</t>
    <phoneticPr fontId="19"/>
  </si>
  <si>
    <t>天井石こうボード素地</t>
    <rPh sb="0" eb="2">
      <t>テンジョウ</t>
    </rPh>
    <rPh sb="2" eb="3">
      <t>セッ</t>
    </rPh>
    <rPh sb="8" eb="10">
      <t>ソジ</t>
    </rPh>
    <phoneticPr fontId="19"/>
  </si>
  <si>
    <t>壁石こうボード素地</t>
    <rPh sb="0" eb="1">
      <t>カベ</t>
    </rPh>
    <rPh sb="1" eb="2">
      <t>セッ</t>
    </rPh>
    <rPh sb="7" eb="9">
      <t>ソジ</t>
    </rPh>
    <phoneticPr fontId="19"/>
  </si>
  <si>
    <t>内容：t=12.5</t>
    <phoneticPr fontId="19"/>
  </si>
  <si>
    <t>壁EP塗装</t>
    <rPh sb="0" eb="1">
      <t>カベ</t>
    </rPh>
    <rPh sb="3" eb="5">
      <t>トソウ</t>
    </rPh>
    <phoneticPr fontId="19"/>
  </si>
  <si>
    <t>内容：EP</t>
    <phoneticPr fontId="19"/>
  </si>
  <si>
    <t>ビニール巾木</t>
    <rPh sb="4" eb="6">
      <t>ハバキ</t>
    </rPh>
    <phoneticPr fontId="19"/>
  </si>
  <si>
    <t>内容：H=100</t>
    <phoneticPr fontId="19"/>
  </si>
  <si>
    <t>ｍ</t>
    <phoneticPr fontId="19"/>
  </si>
  <si>
    <t>床モルタル補修</t>
    <rPh sb="0" eb="1">
      <t>ユカ</t>
    </rPh>
    <rPh sb="5" eb="7">
      <t>ホシュウ</t>
    </rPh>
    <phoneticPr fontId="19"/>
  </si>
  <si>
    <t>内容：W=100</t>
    <phoneticPr fontId="19"/>
  </si>
  <si>
    <t>壁点検口</t>
    <rPh sb="0" eb="4">
      <t>カベテンケンコウ</t>
    </rPh>
    <phoneticPr fontId="19"/>
  </si>
  <si>
    <t>内容：450角　鍵付き</t>
    <rPh sb="6" eb="7">
      <t>カク</t>
    </rPh>
    <rPh sb="8" eb="10">
      <t>カギツ</t>
    </rPh>
    <phoneticPr fontId="19"/>
  </si>
  <si>
    <t>天井点検口</t>
    <rPh sb="0" eb="2">
      <t>テンジョウ</t>
    </rPh>
    <rPh sb="2" eb="5">
      <t>テンケンコウ</t>
    </rPh>
    <phoneticPr fontId="19"/>
  </si>
  <si>
    <t>内容：450角</t>
    <rPh sb="6" eb="7">
      <t>カク</t>
    </rPh>
    <phoneticPr fontId="19"/>
  </si>
  <si>
    <t>壁ｱﾙﾐｶﾞﾗﾘ</t>
    <rPh sb="0" eb="1">
      <t>カベ</t>
    </rPh>
    <phoneticPr fontId="19"/>
  </si>
  <si>
    <t>内容：W200×H600</t>
    <phoneticPr fontId="19"/>
  </si>
  <si>
    <t>内容：あと施工アンカー　M10</t>
    <rPh sb="5" eb="7">
      <t>セコウ</t>
    </rPh>
    <phoneticPr fontId="19"/>
  </si>
  <si>
    <t>設備工事</t>
    <rPh sb="0" eb="2">
      <t>セツビ</t>
    </rPh>
    <rPh sb="2" eb="4">
      <t>コウジ</t>
    </rPh>
    <phoneticPr fontId="19"/>
  </si>
  <si>
    <t>既設LED照明取外し再取付</t>
    <rPh sb="0" eb="2">
      <t>キセツ</t>
    </rPh>
    <rPh sb="5" eb="7">
      <t>ショウメイ</t>
    </rPh>
    <rPh sb="7" eb="9">
      <t>トリハズ</t>
    </rPh>
    <rPh sb="10" eb="13">
      <t>サイトリツケ</t>
    </rPh>
    <phoneticPr fontId="19"/>
  </si>
  <si>
    <t>内容：FL20W直付け</t>
    <rPh sb="8" eb="10">
      <t>ジカヅ</t>
    </rPh>
    <phoneticPr fontId="19"/>
  </si>
  <si>
    <t>内容：FL40W天吊り</t>
    <rPh sb="8" eb="10">
      <t>テンツ</t>
    </rPh>
    <phoneticPr fontId="19"/>
  </si>
  <si>
    <t>既設シーリングライト撤去</t>
    <rPh sb="0" eb="2">
      <t>キセツ</t>
    </rPh>
    <rPh sb="10" eb="12">
      <t>テッキョ</t>
    </rPh>
    <phoneticPr fontId="19"/>
  </si>
  <si>
    <t>内容：40W直付け</t>
    <rPh sb="6" eb="8">
      <t>ジカヅ</t>
    </rPh>
    <phoneticPr fontId="19"/>
  </si>
  <si>
    <t>LEDシーリングライト新設</t>
    <rPh sb="11" eb="13">
      <t>シンセツ</t>
    </rPh>
    <phoneticPr fontId="19"/>
  </si>
  <si>
    <t>NNN12280程度</t>
    <rPh sb="8" eb="10">
      <t>テイド</t>
    </rPh>
    <phoneticPr fontId="19"/>
  </si>
  <si>
    <t>コンセント撤去</t>
    <rPh sb="5" eb="7">
      <t>テッキョ</t>
    </rPh>
    <phoneticPr fontId="19"/>
  </si>
  <si>
    <t>内容：天井面</t>
    <rPh sb="3" eb="6">
      <t>テンジョウメン</t>
    </rPh>
    <phoneticPr fontId="19"/>
  </si>
  <si>
    <t>コンセント新設</t>
    <rPh sb="5" eb="7">
      <t>シンセツ</t>
    </rPh>
    <phoneticPr fontId="19"/>
  </si>
  <si>
    <t>天井扇ｻｰﾓｽｲｯﾁ付き撤去</t>
    <rPh sb="0" eb="3">
      <t>テンジョウセン</t>
    </rPh>
    <rPh sb="10" eb="11">
      <t>ツ</t>
    </rPh>
    <rPh sb="12" eb="14">
      <t>テッキョ</t>
    </rPh>
    <phoneticPr fontId="19"/>
  </si>
  <si>
    <t>天井扇ｻｰﾓｽｲｯﾁ付き新設</t>
    <rPh sb="0" eb="3">
      <t>テンジョウセン</t>
    </rPh>
    <rPh sb="10" eb="11">
      <t>ツ</t>
    </rPh>
    <rPh sb="12" eb="14">
      <t>シンセツ</t>
    </rPh>
    <phoneticPr fontId="19"/>
  </si>
  <si>
    <t>種目：素材価格</t>
    <rPh sb="3" eb="5">
      <t>ソザイ</t>
    </rPh>
    <rPh sb="5" eb="7">
      <t>カカク</t>
    </rPh>
    <phoneticPr fontId="19"/>
  </si>
  <si>
    <t>素材価格</t>
    <rPh sb="0" eb="4">
      <t>ソザイカカク</t>
    </rPh>
    <phoneticPr fontId="19"/>
  </si>
  <si>
    <t>鉄くず</t>
    <rPh sb="0" eb="1">
      <t>テツ</t>
    </rPh>
    <phoneticPr fontId="19"/>
  </si>
  <si>
    <t>内容：H3</t>
    <phoneticPr fontId="19"/>
  </si>
  <si>
    <t>ｔ</t>
    <phoneticPr fontId="19"/>
  </si>
  <si>
    <t>台</t>
    <rPh sb="0" eb="1">
      <t>ダイ</t>
    </rPh>
    <phoneticPr fontId="19"/>
  </si>
  <si>
    <t>スクラップ運搬費</t>
    <rPh sb="5" eb="8">
      <t>ウンパンヒ</t>
    </rPh>
    <phoneticPr fontId="19"/>
  </si>
  <si>
    <t>内容：スクラップ用</t>
    <rPh sb="8" eb="9">
      <t>ヨウ</t>
    </rPh>
    <phoneticPr fontId="19"/>
  </si>
  <si>
    <t>壁見切り金物撤去</t>
    <rPh sb="0" eb="1">
      <t>カベ</t>
    </rPh>
    <rPh sb="1" eb="3">
      <t>ミキ</t>
    </rPh>
    <rPh sb="4" eb="6">
      <t>カナモノ</t>
    </rPh>
    <rPh sb="6" eb="8">
      <t>テッキョ</t>
    </rPh>
    <phoneticPr fontId="19"/>
  </si>
  <si>
    <t>壁見切り金物</t>
    <rPh sb="0" eb="1">
      <t>カベ</t>
    </rPh>
    <rPh sb="1" eb="3">
      <t>ミキ</t>
    </rPh>
    <rPh sb="4" eb="6">
      <t>カナモノ</t>
    </rPh>
    <phoneticPr fontId="19"/>
  </si>
  <si>
    <t>内容：アルミ製　Ｌ-20×20</t>
    <rPh sb="6" eb="7">
      <t>セイ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</si>
</sst>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 ;[Red]\-#,##0\ "/>
    <numFmt numFmtId="178" formatCode="0_ "/>
    <numFmt numFmtId="179" formatCode="#,##0.00_ ;[Red]\-#,##0.00\ "/>
  </numFmts>
  <fonts count="2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u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24"/>
      <name val="ＭＳ Ｐゴシック"/>
      <family val="3"/>
      <charset val="128"/>
    </font>
    <font>
      <sz val="18"/>
      <name val="ＭＳ ゴシック"/>
      <family val="3"/>
      <charset val="128"/>
    </font>
    <font>
      <sz val="10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rgb="FF3333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23" fillId="0" borderId="0">
      <alignment vertical="center"/>
    </xf>
    <xf numFmtId="0" fontId="23" fillId="0" borderId="0"/>
    <xf numFmtId="0" fontId="23" fillId="0" borderId="0"/>
    <xf numFmtId="0" fontId="3" fillId="0" borderId="0"/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3" fillId="0" borderId="0"/>
  </cellStyleXfs>
  <cellXfs count="157">
    <xf numFmtId="0" fontId="0" fillId="0" borderId="0" xfId="0">
      <alignment vertical="center"/>
    </xf>
    <xf numFmtId="0" fontId="24" fillId="0" borderId="0" xfId="0" applyFo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>
      <alignment vertical="center"/>
    </xf>
    <xf numFmtId="0" fontId="24" fillId="0" borderId="3" xfId="0" applyFont="1" applyBorder="1" applyAlignment="1">
      <alignment vertical="center" shrinkToFit="1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" xfId="0" applyFont="1" applyBorder="1">
      <alignment vertical="center"/>
    </xf>
    <xf numFmtId="40" fontId="24" fillId="0" borderId="4" xfId="1" applyNumberFormat="1" applyFont="1" applyBorder="1">
      <alignment vertical="center"/>
    </xf>
    <xf numFmtId="0" fontId="24" fillId="0" borderId="3" xfId="0" applyFont="1" applyBorder="1" applyAlignment="1">
      <alignment horizontal="right" vertical="center" shrinkToFit="1"/>
    </xf>
    <xf numFmtId="0" fontId="24" fillId="0" borderId="5" xfId="0" applyFont="1" applyBorder="1">
      <alignment vertical="center"/>
    </xf>
    <xf numFmtId="0" fontId="25" fillId="0" borderId="6" xfId="0" applyFont="1" applyBorder="1" applyAlignment="1">
      <alignment horizontal="center" vertical="center"/>
    </xf>
    <xf numFmtId="0" fontId="25" fillId="0" borderId="6" xfId="0" applyFont="1" applyBorder="1">
      <alignment vertical="center"/>
    </xf>
    <xf numFmtId="0" fontId="24" fillId="0" borderId="6" xfId="0" applyFont="1" applyBorder="1">
      <alignment vertical="center"/>
    </xf>
    <xf numFmtId="0" fontId="24" fillId="0" borderId="7" xfId="0" applyFont="1" applyBorder="1">
      <alignment vertical="center"/>
    </xf>
    <xf numFmtId="0" fontId="24" fillId="0" borderId="8" xfId="0" applyFont="1" applyBorder="1">
      <alignment vertical="center"/>
    </xf>
    <xf numFmtId="0" fontId="24" fillId="0" borderId="9" xfId="0" applyFont="1" applyBorder="1">
      <alignment vertical="center"/>
    </xf>
    <xf numFmtId="14" fontId="24" fillId="0" borderId="10" xfId="0" applyNumberFormat="1" applyFont="1" applyBorder="1" applyAlignment="1">
      <alignment horizontal="right" vertical="center"/>
    </xf>
    <xf numFmtId="0" fontId="25" fillId="0" borderId="9" xfId="0" applyFont="1" applyBorder="1" applyAlignment="1">
      <alignment horizontal="left" vertical="center"/>
    </xf>
    <xf numFmtId="0" fontId="24" fillId="3" borderId="9" xfId="0" applyFont="1" applyFill="1" applyBorder="1">
      <alignment vertical="center"/>
    </xf>
    <xf numFmtId="0" fontId="25" fillId="0" borderId="9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11" xfId="0" applyFont="1" applyBorder="1">
      <alignment vertical="center"/>
    </xf>
    <xf numFmtId="0" fontId="25" fillId="0" borderId="12" xfId="0" applyFont="1" applyBorder="1" applyAlignment="1">
      <alignment horizontal="left" vertical="center"/>
    </xf>
    <xf numFmtId="0" fontId="24" fillId="0" borderId="12" xfId="0" applyFont="1" applyBorder="1">
      <alignment vertical="center"/>
    </xf>
    <xf numFmtId="0" fontId="25" fillId="0" borderId="12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vertical="center" shrinkToFit="1"/>
    </xf>
    <xf numFmtId="0" fontId="24" fillId="0" borderId="16" xfId="0" applyFont="1" applyBorder="1">
      <alignment vertical="center"/>
    </xf>
    <xf numFmtId="0" fontId="24" fillId="0" borderId="16" xfId="0" applyFont="1" applyBorder="1" applyAlignment="1">
      <alignment horizontal="center" vertical="center"/>
    </xf>
    <xf numFmtId="40" fontId="24" fillId="0" borderId="16" xfId="1" applyNumberFormat="1" applyFont="1" applyBorder="1">
      <alignment vertical="center"/>
    </xf>
    <xf numFmtId="0" fontId="24" fillId="3" borderId="17" xfId="0" applyFont="1" applyFill="1" applyBorder="1">
      <alignment vertical="center"/>
    </xf>
    <xf numFmtId="0" fontId="24" fillId="0" borderId="18" xfId="0" applyFont="1" applyBorder="1" applyAlignment="1">
      <alignment horizontal="center" vertical="center"/>
    </xf>
    <xf numFmtId="0" fontId="24" fillId="3" borderId="2" xfId="0" applyFont="1" applyFill="1" applyBorder="1">
      <alignment vertical="center"/>
    </xf>
    <xf numFmtId="0" fontId="24" fillId="0" borderId="3" xfId="0" applyFont="1" applyBorder="1" applyAlignment="1">
      <alignment horizontal="left" vertical="center" shrinkToFit="1"/>
    </xf>
    <xf numFmtId="0" fontId="3" fillId="0" borderId="0" xfId="9"/>
    <xf numFmtId="0" fontId="3" fillId="0" borderId="0" xfId="9" applyAlignment="1">
      <alignment horizontal="center"/>
    </xf>
    <xf numFmtId="0" fontId="8" fillId="0" borderId="0" xfId="9" applyFont="1" applyAlignment="1">
      <alignment vertical="center" wrapText="1"/>
    </xf>
    <xf numFmtId="0" fontId="3" fillId="0" borderId="0" xfId="9" applyAlignment="1">
      <alignment vertical="center"/>
    </xf>
    <xf numFmtId="0" fontId="9" fillId="0" borderId="0" xfId="9" applyFont="1"/>
    <xf numFmtId="0" fontId="9" fillId="0" borderId="0" xfId="9" applyFont="1" applyAlignment="1">
      <alignment horizontal="left"/>
    </xf>
    <xf numFmtId="0" fontId="10" fillId="0" borderId="0" xfId="9" applyFont="1" applyAlignment="1">
      <alignment horizontal="center"/>
    </xf>
    <xf numFmtId="0" fontId="7" fillId="0" borderId="0" xfId="9" applyFont="1"/>
    <xf numFmtId="0" fontId="12" fillId="0" borderId="0" xfId="9" applyFont="1" applyAlignment="1">
      <alignment horizontal="right"/>
    </xf>
    <xf numFmtId="0" fontId="14" fillId="0" borderId="0" xfId="9" applyFont="1" applyAlignment="1">
      <alignment horizontal="right"/>
    </xf>
    <xf numFmtId="0" fontId="14" fillId="0" borderId="0" xfId="9" applyFont="1" applyAlignment="1">
      <alignment horizontal="center"/>
    </xf>
    <xf numFmtId="0" fontId="12" fillId="0" borderId="0" xfId="9" applyFont="1"/>
    <xf numFmtId="176" fontId="15" fillId="0" borderId="0" xfId="9" applyNumberFormat="1" applyFont="1"/>
    <xf numFmtId="3" fontId="16" fillId="0" borderId="0" xfId="9" applyNumberFormat="1" applyFont="1"/>
    <xf numFmtId="0" fontId="12" fillId="0" borderId="0" xfId="9" applyFont="1" applyAlignment="1">
      <alignment horizontal="center"/>
    </xf>
    <xf numFmtId="0" fontId="3" fillId="0" borderId="0" xfId="9" applyAlignment="1">
      <alignment horizontal="right"/>
    </xf>
    <xf numFmtId="0" fontId="3" fillId="0" borderId="20" xfId="9" applyBorder="1" applyAlignment="1">
      <alignment horizontal="right"/>
    </xf>
    <xf numFmtId="0" fontId="3" fillId="0" borderId="21" xfId="9" applyBorder="1"/>
    <xf numFmtId="0" fontId="3" fillId="0" borderId="21" xfId="9" applyBorder="1" applyAlignment="1">
      <alignment horizontal="center"/>
    </xf>
    <xf numFmtId="0" fontId="18" fillId="0" borderId="0" xfId="9" applyFont="1" applyAlignment="1">
      <alignment vertical="center" wrapText="1"/>
    </xf>
    <xf numFmtId="0" fontId="20" fillId="0" borderId="0" xfId="9" applyFont="1" applyAlignment="1">
      <alignment horizontal="left"/>
    </xf>
    <xf numFmtId="0" fontId="3" fillId="2" borderId="22" xfId="9" applyFill="1" applyBorder="1"/>
    <xf numFmtId="0" fontId="3" fillId="2" borderId="22" xfId="9" applyFill="1" applyBorder="1" applyAlignment="1">
      <alignment horizontal="center"/>
    </xf>
    <xf numFmtId="0" fontId="3" fillId="0" borderId="23" xfId="9" applyBorder="1" applyAlignment="1">
      <alignment horizontal="left"/>
    </xf>
    <xf numFmtId="0" fontId="3" fillId="0" borderId="24" xfId="9" applyBorder="1" applyAlignment="1">
      <alignment vertical="center"/>
    </xf>
    <xf numFmtId="0" fontId="3" fillId="0" borderId="25" xfId="9" applyBorder="1" applyAlignment="1">
      <alignment vertical="center"/>
    </xf>
    <xf numFmtId="0" fontId="3" fillId="0" borderId="27" xfId="9" applyBorder="1" applyAlignment="1">
      <alignment horizontal="left"/>
    </xf>
    <xf numFmtId="0" fontId="3" fillId="0" borderId="22" xfId="9" applyBorder="1" applyAlignment="1">
      <alignment vertical="top" wrapText="1"/>
    </xf>
    <xf numFmtId="0" fontId="3" fillId="0" borderId="28" xfId="9" applyBorder="1" applyAlignment="1">
      <alignment horizontal="center"/>
    </xf>
    <xf numFmtId="0" fontId="3" fillId="0" borderId="29" xfId="9" applyBorder="1" applyAlignment="1">
      <alignment horizontal="left"/>
    </xf>
    <xf numFmtId="0" fontId="3" fillId="0" borderId="30" xfId="9" applyBorder="1" applyAlignment="1">
      <alignment horizontal="left"/>
    </xf>
    <xf numFmtId="0" fontId="3" fillId="0" borderId="22" xfId="9" applyBorder="1" applyAlignment="1">
      <alignment vertical="top"/>
    </xf>
    <xf numFmtId="0" fontId="3" fillId="0" borderId="22" xfId="9" applyBorder="1" applyAlignment="1">
      <alignment horizontal="left"/>
    </xf>
    <xf numFmtId="0" fontId="3" fillId="0" borderId="20" xfId="9" applyBorder="1" applyAlignment="1">
      <alignment vertical="center"/>
    </xf>
    <xf numFmtId="0" fontId="3" fillId="0" borderId="26" xfId="9" applyBorder="1" applyAlignment="1">
      <alignment vertical="center"/>
    </xf>
    <xf numFmtId="0" fontId="3" fillId="0" borderId="0" xfId="9" applyAlignment="1">
      <alignment horizontal="left"/>
    </xf>
    <xf numFmtId="0" fontId="3" fillId="2" borderId="31" xfId="9" applyFill="1" applyBorder="1" applyAlignment="1">
      <alignment horizontal="left"/>
    </xf>
    <xf numFmtId="178" fontId="3" fillId="0" borderId="31" xfId="9" applyNumberFormat="1" applyBorder="1" applyAlignment="1">
      <alignment horizontal="left"/>
    </xf>
    <xf numFmtId="0" fontId="3" fillId="0" borderId="21" xfId="9" applyBorder="1" applyAlignment="1">
      <alignment horizontal="left"/>
    </xf>
    <xf numFmtId="179" fontId="3" fillId="0" borderId="0" xfId="9" applyNumberFormat="1" applyAlignment="1">
      <alignment horizontal="center"/>
    </xf>
    <xf numFmtId="179" fontId="3" fillId="2" borderId="22" xfId="9" applyNumberFormat="1" applyFill="1" applyBorder="1"/>
    <xf numFmtId="179" fontId="3" fillId="0" borderId="0" xfId="9" applyNumberFormat="1"/>
    <xf numFmtId="179" fontId="3" fillId="0" borderId="21" xfId="9" applyNumberFormat="1" applyBorder="1"/>
    <xf numFmtId="177" fontId="3" fillId="0" borderId="0" xfId="9" applyNumberFormat="1" applyAlignment="1">
      <alignment horizontal="center"/>
    </xf>
    <xf numFmtId="177" fontId="3" fillId="2" borderId="22" xfId="9" applyNumberFormat="1" applyFill="1" applyBorder="1"/>
    <xf numFmtId="177" fontId="3" fillId="0" borderId="0" xfId="9" applyNumberFormat="1"/>
    <xf numFmtId="177" fontId="3" fillId="0" borderId="21" xfId="9" applyNumberFormat="1" applyBorder="1"/>
    <xf numFmtId="177" fontId="3" fillId="2" borderId="32" xfId="9" applyNumberFormat="1" applyFill="1" applyBorder="1"/>
    <xf numFmtId="0" fontId="13" fillId="4" borderId="0" xfId="9" applyFont="1" applyFill="1" applyAlignment="1">
      <alignment horizontal="right"/>
    </xf>
    <xf numFmtId="0" fontId="3" fillId="3" borderId="33" xfId="9" applyFill="1" applyBorder="1" applyAlignment="1">
      <alignment horizontal="left"/>
    </xf>
    <xf numFmtId="0" fontId="3" fillId="3" borderId="34" xfId="9" applyFill="1" applyBorder="1" applyAlignment="1">
      <alignment vertical="center"/>
    </xf>
    <xf numFmtId="178" fontId="3" fillId="3" borderId="35" xfId="9" applyNumberFormat="1" applyFill="1" applyBorder="1" applyAlignment="1">
      <alignment horizontal="left"/>
    </xf>
    <xf numFmtId="0" fontId="3" fillId="3" borderId="23" xfId="9" applyFill="1" applyBorder="1" applyAlignment="1">
      <alignment horizontal="left"/>
    </xf>
    <xf numFmtId="0" fontId="3" fillId="3" borderId="27" xfId="9" applyFill="1" applyBorder="1" applyAlignment="1">
      <alignment vertical="center"/>
    </xf>
    <xf numFmtId="178" fontId="3" fillId="3" borderId="31" xfId="9" applyNumberFormat="1" applyFill="1" applyBorder="1" applyAlignment="1">
      <alignment horizontal="left"/>
    </xf>
    <xf numFmtId="0" fontId="3" fillId="3" borderId="22" xfId="9" applyFill="1" applyBorder="1" applyAlignment="1">
      <alignment vertical="top"/>
    </xf>
    <xf numFmtId="0" fontId="3" fillId="3" borderId="22" xfId="9" applyFill="1" applyBorder="1" applyAlignment="1">
      <alignment vertical="top" wrapText="1"/>
    </xf>
    <xf numFmtId="0" fontId="3" fillId="3" borderId="28" xfId="9" applyFill="1" applyBorder="1" applyAlignment="1">
      <alignment horizontal="center"/>
    </xf>
    <xf numFmtId="0" fontId="13" fillId="3" borderId="36" xfId="9" applyFont="1" applyFill="1" applyBorder="1" applyAlignment="1">
      <alignment horizontal="center" vertical="center"/>
    </xf>
    <xf numFmtId="179" fontId="13" fillId="3" borderId="37" xfId="9" applyNumberFormat="1" applyFont="1" applyFill="1" applyBorder="1" applyAlignment="1">
      <alignment horizontal="center" vertical="center"/>
    </xf>
    <xf numFmtId="177" fontId="13" fillId="3" borderId="37" xfId="9" applyNumberFormat="1" applyFont="1" applyFill="1" applyBorder="1" applyAlignment="1">
      <alignment horizontal="center" vertical="center"/>
    </xf>
    <xf numFmtId="177" fontId="13" fillId="3" borderId="38" xfId="9" applyNumberFormat="1" applyFont="1" applyFill="1" applyBorder="1" applyAlignment="1">
      <alignment horizontal="center" vertical="center"/>
    </xf>
    <xf numFmtId="179" fontId="3" fillId="0" borderId="24" xfId="9" applyNumberFormat="1" applyBorder="1" applyAlignment="1">
      <alignment vertical="center"/>
    </xf>
    <xf numFmtId="177" fontId="3" fillId="0" borderId="25" xfId="9" applyNumberFormat="1" applyBorder="1"/>
    <xf numFmtId="177" fontId="3" fillId="0" borderId="39" xfId="9" applyNumberFormat="1" applyBorder="1"/>
    <xf numFmtId="179" fontId="3" fillId="0" borderId="20" xfId="9" applyNumberFormat="1" applyBorder="1" applyAlignment="1">
      <alignment vertical="center"/>
    </xf>
    <xf numFmtId="177" fontId="3" fillId="0" borderId="26" xfId="9" applyNumberFormat="1" applyBorder="1"/>
    <xf numFmtId="177" fontId="3" fillId="0" borderId="40" xfId="9" applyNumberFormat="1" applyBorder="1"/>
    <xf numFmtId="177" fontId="3" fillId="0" borderId="32" xfId="9" applyNumberFormat="1" applyBorder="1"/>
    <xf numFmtId="179" fontId="3" fillId="4" borderId="20" xfId="9" applyNumberFormat="1" applyFill="1" applyBorder="1"/>
    <xf numFmtId="177" fontId="3" fillId="4" borderId="28" xfId="9" applyNumberFormat="1" applyFill="1" applyBorder="1"/>
    <xf numFmtId="179" fontId="3" fillId="3" borderId="20" xfId="9" applyNumberFormat="1" applyFill="1" applyBorder="1"/>
    <xf numFmtId="177" fontId="3" fillId="3" borderId="28" xfId="9" applyNumberFormat="1" applyFill="1" applyBorder="1" applyAlignment="1">
      <alignment horizontal="right"/>
    </xf>
    <xf numFmtId="177" fontId="3" fillId="3" borderId="32" xfId="9" applyNumberFormat="1" applyFill="1" applyBorder="1"/>
    <xf numFmtId="0" fontId="3" fillId="3" borderId="29" xfId="9" applyFill="1" applyBorder="1" applyAlignment="1">
      <alignment horizontal="left"/>
    </xf>
    <xf numFmtId="0" fontId="3" fillId="3" borderId="30" xfId="9" applyFill="1" applyBorder="1" applyAlignment="1">
      <alignment horizontal="left"/>
    </xf>
    <xf numFmtId="0" fontId="21" fillId="3" borderId="22" xfId="9" applyFont="1" applyFill="1" applyBorder="1" applyAlignment="1">
      <alignment vertical="top"/>
    </xf>
    <xf numFmtId="0" fontId="21" fillId="3" borderId="22" xfId="9" applyFont="1" applyFill="1" applyBorder="1" applyAlignment="1">
      <alignment vertical="top" wrapText="1"/>
    </xf>
    <xf numFmtId="0" fontId="21" fillId="3" borderId="28" xfId="9" applyFont="1" applyFill="1" applyBorder="1" applyAlignment="1">
      <alignment horizontal="center"/>
    </xf>
    <xf numFmtId="179" fontId="21" fillId="3" borderId="20" xfId="9" applyNumberFormat="1" applyFont="1" applyFill="1" applyBorder="1"/>
    <xf numFmtId="177" fontId="21" fillId="3" borderId="28" xfId="9" applyNumberFormat="1" applyFont="1" applyFill="1" applyBorder="1" applyAlignment="1">
      <alignment horizontal="right"/>
    </xf>
    <xf numFmtId="177" fontId="21" fillId="3" borderId="32" xfId="9" applyNumberFormat="1" applyFont="1" applyFill="1" applyBorder="1"/>
    <xf numFmtId="178" fontId="21" fillId="3" borderId="31" xfId="9" applyNumberFormat="1" applyFont="1" applyFill="1" applyBorder="1" applyAlignment="1">
      <alignment horizontal="left"/>
    </xf>
    <xf numFmtId="178" fontId="21" fillId="3" borderId="41" xfId="9" applyNumberFormat="1" applyFont="1" applyFill="1" applyBorder="1" applyAlignment="1">
      <alignment horizontal="left"/>
    </xf>
    <xf numFmtId="177" fontId="21" fillId="3" borderId="32" xfId="9" applyNumberFormat="1" applyFont="1" applyFill="1" applyBorder="1" applyAlignment="1">
      <alignment vertical="center"/>
    </xf>
    <xf numFmtId="179" fontId="3" fillId="4" borderId="22" xfId="9" applyNumberFormat="1" applyFill="1" applyBorder="1"/>
    <xf numFmtId="0" fontId="20" fillId="0" borderId="0" xfId="9" applyFont="1" applyAlignment="1">
      <alignment horizontal="right" vertical="center"/>
    </xf>
    <xf numFmtId="179" fontId="3" fillId="0" borderId="0" xfId="9" applyNumberFormat="1" applyAlignment="1">
      <alignment horizontal="right"/>
    </xf>
    <xf numFmtId="0" fontId="12" fillId="4" borderId="0" xfId="9" applyFont="1" applyFill="1"/>
    <xf numFmtId="0" fontId="12" fillId="4" borderId="0" xfId="9" applyFont="1" applyFill="1" applyAlignment="1">
      <alignment horizontal="left" indent="1"/>
    </xf>
    <xf numFmtId="0" fontId="21" fillId="3" borderId="29" xfId="9" applyFont="1" applyFill="1" applyBorder="1" applyAlignment="1">
      <alignment vertical="center"/>
    </xf>
    <xf numFmtId="0" fontId="21" fillId="3" borderId="22" xfId="9" applyFont="1" applyFill="1" applyBorder="1" applyAlignment="1">
      <alignment vertical="center"/>
    </xf>
    <xf numFmtId="0" fontId="21" fillId="3" borderId="28" xfId="9" applyFont="1" applyFill="1" applyBorder="1" applyAlignment="1">
      <alignment horizontal="right" vertical="center"/>
    </xf>
    <xf numFmtId="0" fontId="26" fillId="0" borderId="22" xfId="9" applyFont="1" applyBorder="1" applyAlignment="1">
      <alignment vertical="top"/>
    </xf>
    <xf numFmtId="0" fontId="27" fillId="0" borderId="22" xfId="9" applyFont="1" applyBorder="1" applyAlignment="1">
      <alignment vertical="top"/>
    </xf>
    <xf numFmtId="0" fontId="27" fillId="0" borderId="22" xfId="9" applyFont="1" applyBorder="1" applyAlignment="1">
      <alignment vertical="top" wrapText="1"/>
    </xf>
    <xf numFmtId="0" fontId="24" fillId="0" borderId="19" xfId="0" applyFont="1" applyBorder="1" applyAlignment="1">
      <alignment horizontal="center" vertical="center"/>
    </xf>
    <xf numFmtId="0" fontId="7" fillId="0" borderId="0" xfId="9" applyFont="1" applyAlignment="1">
      <alignment horizontal="right"/>
    </xf>
    <xf numFmtId="176" fontId="17" fillId="0" borderId="0" xfId="9" applyNumberFormat="1" applyFont="1" applyAlignment="1">
      <alignment horizontal="right"/>
    </xf>
    <xf numFmtId="0" fontId="13" fillId="3" borderId="37" xfId="9" applyFont="1" applyFill="1" applyBorder="1" applyAlignment="1">
      <alignment horizontal="center" vertical="center"/>
    </xf>
    <xf numFmtId="177" fontId="26" fillId="0" borderId="0" xfId="9" applyNumberFormat="1" applyFont="1" applyAlignment="1">
      <alignment horizontal="left" shrinkToFit="1"/>
    </xf>
    <xf numFmtId="0" fontId="13" fillId="0" borderId="0" xfId="9" applyFont="1" applyAlignment="1">
      <alignment horizontal="center"/>
    </xf>
    <xf numFmtId="0" fontId="20" fillId="6" borderId="0" xfId="9" applyFont="1" applyFill="1" applyAlignment="1">
      <alignment vertical="center"/>
    </xf>
    <xf numFmtId="0" fontId="13" fillId="3" borderId="37" xfId="9" applyFont="1" applyFill="1" applyBorder="1" applyAlignment="1">
      <alignment horizontal="center" vertical="center"/>
    </xf>
    <xf numFmtId="0" fontId="25" fillId="5" borderId="31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 vertical="center"/>
    </xf>
    <xf numFmtId="0" fontId="25" fillId="5" borderId="32" xfId="0" applyFont="1" applyFill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3" fillId="0" borderId="0" xfId="9" applyAlignment="1">
      <alignment horizontal="right"/>
    </xf>
    <xf numFmtId="0" fontId="12" fillId="4" borderId="0" xfId="9" applyFont="1" applyFill="1" applyAlignment="1">
      <alignment horizontal="center" vertical="center"/>
    </xf>
    <xf numFmtId="0" fontId="3" fillId="4" borderId="0" xfId="9" applyFill="1" applyAlignment="1">
      <alignment vertical="center"/>
    </xf>
    <xf numFmtId="0" fontId="7" fillId="4" borderId="20" xfId="9" applyFont="1" applyFill="1" applyBorder="1" applyAlignment="1">
      <alignment horizontal="center" vertical="center"/>
    </xf>
    <xf numFmtId="0" fontId="7" fillId="4" borderId="20" xfId="9" applyFont="1" applyFill="1" applyBorder="1" applyAlignment="1">
      <alignment vertical="center"/>
    </xf>
    <xf numFmtId="176" fontId="15" fillId="0" borderId="20" xfId="9" applyNumberFormat="1" applyFont="1" applyBorder="1"/>
    <xf numFmtId="176" fontId="17" fillId="0" borderId="0" xfId="9" applyNumberFormat="1" applyFont="1" applyAlignment="1">
      <alignment horizontal="right"/>
    </xf>
    <xf numFmtId="0" fontId="7" fillId="0" borderId="0" xfId="9" applyFont="1"/>
    <xf numFmtId="0" fontId="11" fillId="0" borderId="0" xfId="9" applyFont="1" applyAlignment="1">
      <alignment horizontal="center"/>
    </xf>
    <xf numFmtId="0" fontId="7" fillId="0" borderId="0" xfId="9" applyFont="1" applyAlignment="1">
      <alignment horizontal="right"/>
    </xf>
    <xf numFmtId="0" fontId="7" fillId="0" borderId="0" xfId="9" applyFont="1" applyAlignment="1">
      <alignment horizontal="center"/>
    </xf>
    <xf numFmtId="0" fontId="0" fillId="0" borderId="0" xfId="0" applyAlignment="1"/>
  </cellXfs>
  <cellStyles count="14">
    <cellStyle name="桁区切り 2" xfId="1" xr:uid="{E0F218A2-F3F5-4771-BFEA-9E7BA3F72FDD}"/>
    <cellStyle name="桁区切り 2 2" xfId="2" xr:uid="{77FC3DFB-15CC-4A37-965B-D99D0BF7A8BC}"/>
    <cellStyle name="桁区切り 3" xfId="3" xr:uid="{51EFC587-5A77-4396-8F8C-1ED19D3510E6}"/>
    <cellStyle name="桁区切り 4" xfId="4" xr:uid="{85D8C191-F23E-44AC-A5F9-6A6A44C30B7D}"/>
    <cellStyle name="桁区切り 5" xfId="5" xr:uid="{EEF62A72-CB5D-4EC3-85C6-58E07D6E3486}"/>
    <cellStyle name="標準" xfId="0" builtinId="0"/>
    <cellStyle name="標準 10" xfId="6" xr:uid="{F4B0B655-84A0-43CB-A2ED-FB474C22D754}"/>
    <cellStyle name="標準 2" xfId="7" xr:uid="{36584FA5-C55A-4F91-BC17-09EA15B9C7C2}"/>
    <cellStyle name="標準 2 2" xfId="8" xr:uid="{81610ACD-D1D4-445D-AEE7-6F10C3C4B806}"/>
    <cellStyle name="標準 2 3" xfId="9" xr:uid="{AFA6CA68-9CD6-4C03-A4A9-FA036C6F3F97}"/>
    <cellStyle name="標準 3" xfId="10" xr:uid="{B57327BA-AF30-4589-96FC-71AA0536A587}"/>
    <cellStyle name="標準 4" xfId="11" xr:uid="{A7BC7492-EFAA-43F6-B721-B703C408A682}"/>
    <cellStyle name="標準 5" xfId="12" xr:uid="{3C55A0F0-C1CB-4D5B-8AD6-70251600FCD7}"/>
    <cellStyle name="標準 6" xfId="13" xr:uid="{BBAF6AC7-E150-491E-8F08-0CF27DC99BD3}"/>
  </cellStyles>
  <dxfs count="2">
    <dxf>
      <border>
        <bottom style="hair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18</xdr:row>
      <xdr:rowOff>28575</xdr:rowOff>
    </xdr:from>
    <xdr:to>
      <xdr:col>13</xdr:col>
      <xdr:colOff>180975</xdr:colOff>
      <xdr:row>21</xdr:row>
      <xdr:rowOff>28575</xdr:rowOff>
    </xdr:to>
    <xdr:sp macro="" textlink="">
      <xdr:nvSpPr>
        <xdr:cNvPr id="1201" name="右大かっこ 1">
          <a:extLst>
            <a:ext uri="{FF2B5EF4-FFF2-40B4-BE49-F238E27FC236}">
              <a16:creationId xmlns:a16="http://schemas.microsoft.com/office/drawing/2014/main" id="{B8F3C19B-4AA5-5B1E-70D5-F9AC4411845A}"/>
            </a:ext>
          </a:extLst>
        </xdr:cNvPr>
        <xdr:cNvSpPr>
          <a:spLocks/>
        </xdr:cNvSpPr>
      </xdr:nvSpPr>
      <xdr:spPr bwMode="auto">
        <a:xfrm>
          <a:off x="8848725" y="6029325"/>
          <a:ext cx="85725" cy="1000125"/>
        </a:xfrm>
        <a:prstGeom prst="rightBracket">
          <a:avLst>
            <a:gd name="adj" fmla="val 9236"/>
          </a:avLst>
        </a:prstGeom>
        <a:noFill/>
        <a:ln w="15875" cmpd="dbl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66675</xdr:colOff>
      <xdr:row>34</xdr:row>
      <xdr:rowOff>9525</xdr:rowOff>
    </xdr:from>
    <xdr:to>
      <xdr:col>13</xdr:col>
      <xdr:colOff>180975</xdr:colOff>
      <xdr:row>36</xdr:row>
      <xdr:rowOff>9525</xdr:rowOff>
    </xdr:to>
    <xdr:sp macro="" textlink="">
      <xdr:nvSpPr>
        <xdr:cNvPr id="1202" name="右大かっこ 2">
          <a:extLst>
            <a:ext uri="{FF2B5EF4-FFF2-40B4-BE49-F238E27FC236}">
              <a16:creationId xmlns:a16="http://schemas.microsoft.com/office/drawing/2014/main" id="{4BF61F00-CA56-44A8-D387-6758A4488B7B}"/>
            </a:ext>
          </a:extLst>
        </xdr:cNvPr>
        <xdr:cNvSpPr>
          <a:spLocks/>
        </xdr:cNvSpPr>
      </xdr:nvSpPr>
      <xdr:spPr bwMode="auto">
        <a:xfrm>
          <a:off x="8820150" y="11344275"/>
          <a:ext cx="114300" cy="666750"/>
        </a:xfrm>
        <a:prstGeom prst="rightBracket">
          <a:avLst>
            <a:gd name="adj" fmla="val 9425"/>
          </a:avLst>
        </a:prstGeom>
        <a:noFill/>
        <a:ln w="15875" cmpd="dbl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42428</xdr:colOff>
      <xdr:row>1</xdr:row>
      <xdr:rowOff>0</xdr:rowOff>
    </xdr:from>
    <xdr:to>
      <xdr:col>5</xdr:col>
      <xdr:colOff>761083</xdr:colOff>
      <xdr:row>3</xdr:row>
      <xdr:rowOff>277091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F335CF7-3E37-3C05-9A83-CFBB7773AE22}"/>
            </a:ext>
          </a:extLst>
        </xdr:cNvPr>
        <xdr:cNvSpPr/>
      </xdr:nvSpPr>
      <xdr:spPr bwMode="auto">
        <a:xfrm>
          <a:off x="207817" y="329045"/>
          <a:ext cx="5368637" cy="9351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 cap="flat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作成上の注意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①工事見積書は本様式によります。</a:t>
          </a:r>
          <a:endParaRPr kumimoji="1" lang="en-US" altLang="ja-JP" sz="1100"/>
        </a:p>
        <a:p>
          <a:pPr algn="l"/>
          <a:r>
            <a:rPr kumimoji="1" lang="ja-JP" altLang="en-US" sz="1100"/>
            <a:t>②見積書内訳については、必要な工事項目に加除修正の上、ご使用ください。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③ファイル形式はエクセルとし、ファイル名は「業者名</a:t>
          </a:r>
          <a:r>
            <a:rPr kumimoji="1" lang="en-US" altLang="ja-JP" sz="1100"/>
            <a:t>_</a:t>
          </a:r>
          <a:r>
            <a:rPr kumimoji="1" lang="ja-JP" altLang="en-US" sz="1100"/>
            <a:t>工事件名</a:t>
          </a:r>
          <a:r>
            <a:rPr kumimoji="1" lang="en-US" altLang="ja-JP" sz="1100"/>
            <a:t>.xls</a:t>
          </a:r>
          <a:r>
            <a:rPr kumimoji="1" lang="ja-JP" altLang="en-US" sz="1100"/>
            <a:t>」としてください。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10</xdr:col>
      <xdr:colOff>1053353</xdr:colOff>
      <xdr:row>13</xdr:row>
      <xdr:rowOff>100854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D8C48ED-73ED-4D55-A083-EB73373CDCCD}"/>
            </a:ext>
          </a:extLst>
        </xdr:cNvPr>
        <xdr:cNvSpPr/>
      </xdr:nvSpPr>
      <xdr:spPr>
        <a:xfrm>
          <a:off x="6745941" y="1030941"/>
          <a:ext cx="3036794" cy="1848972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1"/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見積明細の例です。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書式は自由ですが、建築・設備各々、設計図書に基づき算出ください。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記載のある数量に過不足がある場合も適宜修正ください。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共通仮設を含め明細が必要です。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 cap="flat" cmpd="dbl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12700" cap="flat" cmpd="dbl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1031-2F4C-4210-8671-B1791F690BA1}">
  <dimension ref="A1:F75"/>
  <sheetViews>
    <sheetView view="pageBreakPreview" zoomScaleNormal="100" zoomScaleSheetLayoutView="100" workbookViewId="0">
      <pane ySplit="9" topLeftCell="A10" activePane="bottomLeft" state="frozen"/>
      <selection pane="bottomLeft" activeCell="B18" sqref="B18:F25"/>
    </sheetView>
  </sheetViews>
  <sheetFormatPr defaultColWidth="9" defaultRowHeight="10.5" x14ac:dyDescent="0.15"/>
  <cols>
    <col min="1" max="1" width="3.125" style="1" customWidth="1"/>
    <col min="2" max="3" width="28.875" style="1" customWidth="1"/>
    <col min="4" max="4" width="4.25" style="1" customWidth="1"/>
    <col min="5" max="5" width="7.375" style="1" customWidth="1"/>
    <col min="6" max="6" width="16.375" style="1" customWidth="1"/>
    <col min="7" max="7" width="3.375" style="1" customWidth="1"/>
    <col min="8" max="16384" width="9" style="1"/>
  </cols>
  <sheetData>
    <row r="1" spans="1:6" ht="11.25" x14ac:dyDescent="0.15">
      <c r="A1" s="10"/>
      <c r="B1" s="11" t="s">
        <v>0</v>
      </c>
      <c r="C1" s="12" t="e">
        <f>#REF!</f>
        <v>#REF!</v>
      </c>
      <c r="D1" s="13"/>
      <c r="E1" s="13"/>
      <c r="F1" s="14"/>
    </row>
    <row r="2" spans="1:6" x14ac:dyDescent="0.15">
      <c r="A2" s="15"/>
      <c r="B2" s="16"/>
      <c r="C2" s="16"/>
      <c r="D2" s="16"/>
      <c r="E2" s="16"/>
      <c r="F2" s="17" t="e">
        <f>#REF!</f>
        <v>#REF!</v>
      </c>
    </row>
    <row r="3" spans="1:6" ht="11.25" x14ac:dyDescent="0.15">
      <c r="A3" s="15"/>
      <c r="B3" s="18" t="s">
        <v>1</v>
      </c>
      <c r="C3" s="19"/>
      <c r="D3" s="20" t="s">
        <v>2</v>
      </c>
      <c r="E3" s="16"/>
      <c r="F3" s="21"/>
    </row>
    <row r="4" spans="1:6" ht="11.25" x14ac:dyDescent="0.15">
      <c r="A4" s="15"/>
      <c r="B4" s="18" t="s">
        <v>3</v>
      </c>
      <c r="C4" s="19"/>
      <c r="D4" s="20" t="s">
        <v>4</v>
      </c>
      <c r="E4" s="16"/>
      <c r="F4" s="21"/>
    </row>
    <row r="5" spans="1:6" ht="11.25" x14ac:dyDescent="0.15">
      <c r="A5" s="15"/>
      <c r="B5" s="18"/>
      <c r="C5" s="16"/>
      <c r="D5" s="20"/>
      <c r="E5" s="16"/>
      <c r="F5" s="21"/>
    </row>
    <row r="6" spans="1:6" ht="11.25" x14ac:dyDescent="0.15">
      <c r="A6" s="15"/>
      <c r="B6" s="18"/>
      <c r="C6" s="16"/>
      <c r="D6" s="20"/>
      <c r="E6" s="16"/>
      <c r="F6" s="21"/>
    </row>
    <row r="7" spans="1:6" ht="11.25" x14ac:dyDescent="0.15">
      <c r="A7" s="22"/>
      <c r="B7" s="23"/>
      <c r="C7" s="24"/>
      <c r="D7" s="25"/>
      <c r="E7" s="24"/>
      <c r="F7" s="26"/>
    </row>
    <row r="8" spans="1:6" ht="11.25" customHeight="1" x14ac:dyDescent="0.15">
      <c r="A8" s="140" t="s">
        <v>5</v>
      </c>
      <c r="B8" s="141"/>
      <c r="C8" s="141"/>
      <c r="D8" s="141"/>
      <c r="E8" s="141"/>
      <c r="F8" s="142"/>
    </row>
    <row r="9" spans="1:6" s="6" customFormat="1" x14ac:dyDescent="0.15">
      <c r="A9" s="143" t="s">
        <v>6</v>
      </c>
      <c r="B9" s="144"/>
      <c r="C9" s="132" t="s">
        <v>7</v>
      </c>
      <c r="D9" s="132" t="s">
        <v>8</v>
      </c>
      <c r="E9" s="132" t="s">
        <v>9</v>
      </c>
      <c r="F9" s="2" t="s">
        <v>10</v>
      </c>
    </row>
    <row r="10" spans="1:6" x14ac:dyDescent="0.15">
      <c r="A10" s="27">
        <v>1</v>
      </c>
      <c r="B10" s="28" t="e">
        <f>"【"&amp;C1&amp;"】"</f>
        <v>#REF!</v>
      </c>
      <c r="C10" s="29"/>
      <c r="D10" s="30" t="s">
        <v>11</v>
      </c>
      <c r="E10" s="31">
        <v>1</v>
      </c>
      <c r="F10" s="32"/>
    </row>
    <row r="11" spans="1:6" x14ac:dyDescent="0.15">
      <c r="A11" s="33"/>
      <c r="B11" s="4"/>
      <c r="C11" s="7"/>
      <c r="D11" s="5"/>
      <c r="E11" s="8"/>
      <c r="F11" s="34"/>
    </row>
    <row r="12" spans="1:6" x14ac:dyDescent="0.15">
      <c r="A12" s="33">
        <v>2</v>
      </c>
      <c r="B12" s="4" t="e">
        <f>LEFT(B$10,LEN(B$10)-6)&amp;"トイレ模様替工事】"</f>
        <v>#REF!</v>
      </c>
      <c r="C12" s="7"/>
      <c r="D12" s="5" t="s">
        <v>11</v>
      </c>
      <c r="E12" s="8">
        <v>1</v>
      </c>
      <c r="F12" s="34"/>
    </row>
    <row r="13" spans="1:6" x14ac:dyDescent="0.15">
      <c r="A13" s="33"/>
      <c r="B13" s="4"/>
      <c r="C13" s="7"/>
      <c r="D13" s="5"/>
      <c r="E13" s="8"/>
      <c r="F13" s="34"/>
    </row>
    <row r="14" spans="1:6" x14ac:dyDescent="0.15">
      <c r="A14" s="33"/>
      <c r="B14" s="4" t="s">
        <v>12</v>
      </c>
      <c r="C14" s="7"/>
      <c r="D14" s="5"/>
      <c r="E14" s="8"/>
      <c r="F14" s="34"/>
    </row>
    <row r="15" spans="1:6" x14ac:dyDescent="0.15">
      <c r="A15" s="33"/>
      <c r="B15" s="4"/>
      <c r="C15" s="7"/>
      <c r="D15" s="5"/>
      <c r="E15" s="8"/>
      <c r="F15" s="34"/>
    </row>
    <row r="16" spans="1:6" x14ac:dyDescent="0.15">
      <c r="A16" s="33"/>
      <c r="B16" s="4"/>
      <c r="C16" s="7"/>
      <c r="D16" s="5"/>
      <c r="E16" s="8"/>
      <c r="F16" s="3"/>
    </row>
    <row r="17" spans="1:6" x14ac:dyDescent="0.15">
      <c r="A17" s="33"/>
      <c r="B17" s="4"/>
      <c r="C17" s="7"/>
      <c r="D17" s="5"/>
      <c r="E17" s="8"/>
      <c r="F17" s="3"/>
    </row>
    <row r="18" spans="1:6" x14ac:dyDescent="0.15">
      <c r="A18" s="33"/>
      <c r="B18" s="4" t="s">
        <v>13</v>
      </c>
      <c r="C18" s="7"/>
      <c r="D18" s="5" t="s">
        <v>11</v>
      </c>
      <c r="E18" s="8">
        <v>1</v>
      </c>
      <c r="F18" s="34"/>
    </row>
    <row r="19" spans="1:6" x14ac:dyDescent="0.15">
      <c r="A19" s="33"/>
      <c r="B19" s="4"/>
      <c r="C19" s="7"/>
      <c r="D19" s="5"/>
      <c r="E19" s="8"/>
      <c r="F19" s="34"/>
    </row>
    <row r="20" spans="1:6" x14ac:dyDescent="0.15">
      <c r="A20" s="33"/>
      <c r="B20" s="4"/>
      <c r="C20" s="7"/>
      <c r="D20" s="5"/>
      <c r="E20" s="8"/>
      <c r="F20" s="3"/>
    </row>
    <row r="21" spans="1:6" x14ac:dyDescent="0.15">
      <c r="A21" s="33"/>
      <c r="B21" s="4"/>
      <c r="C21" s="7"/>
      <c r="D21" s="5"/>
      <c r="E21" s="8"/>
      <c r="F21" s="3"/>
    </row>
    <row r="22" spans="1:6" x14ac:dyDescent="0.15">
      <c r="A22" s="33"/>
      <c r="B22" s="4" t="s">
        <v>14</v>
      </c>
      <c r="C22" s="7"/>
      <c r="D22" s="5"/>
      <c r="E22" s="8"/>
      <c r="F22" s="34"/>
    </row>
    <row r="23" spans="1:6" x14ac:dyDescent="0.15">
      <c r="A23" s="33"/>
      <c r="B23" s="4"/>
      <c r="C23" s="7"/>
      <c r="D23" s="5"/>
      <c r="E23" s="8"/>
      <c r="F23" s="34"/>
    </row>
    <row r="24" spans="1:6" x14ac:dyDescent="0.15">
      <c r="A24" s="33"/>
      <c r="B24" s="4"/>
      <c r="C24" s="7"/>
      <c r="D24" s="5"/>
      <c r="E24" s="8"/>
      <c r="F24" s="3"/>
    </row>
    <row r="25" spans="1:6" x14ac:dyDescent="0.15">
      <c r="A25" s="33"/>
      <c r="B25" s="4"/>
      <c r="C25" s="7"/>
      <c r="D25" s="5"/>
      <c r="E25" s="8"/>
      <c r="F25" s="3"/>
    </row>
    <row r="26" spans="1:6" x14ac:dyDescent="0.15">
      <c r="A26" s="33"/>
      <c r="B26" s="4"/>
      <c r="C26" s="7"/>
      <c r="D26" s="5"/>
      <c r="E26" s="8"/>
      <c r="F26" s="3"/>
    </row>
    <row r="27" spans="1:6" x14ac:dyDescent="0.15">
      <c r="A27" s="33"/>
      <c r="B27" s="4"/>
      <c r="C27" s="7"/>
      <c r="D27" s="5"/>
      <c r="E27" s="8"/>
      <c r="F27" s="3"/>
    </row>
    <row r="28" spans="1:6" x14ac:dyDescent="0.15">
      <c r="A28" s="33"/>
      <c r="B28" s="4"/>
      <c r="C28" s="7"/>
      <c r="D28" s="5"/>
      <c r="E28" s="8"/>
      <c r="F28" s="3"/>
    </row>
    <row r="29" spans="1:6" x14ac:dyDescent="0.15">
      <c r="A29" s="33"/>
      <c r="B29" s="4"/>
      <c r="C29" s="7"/>
      <c r="D29" s="5"/>
      <c r="E29" s="8"/>
      <c r="F29" s="3"/>
    </row>
    <row r="30" spans="1:6" x14ac:dyDescent="0.15">
      <c r="A30" s="33"/>
      <c r="B30" s="9"/>
      <c r="C30" s="7"/>
      <c r="D30" s="5"/>
      <c r="E30" s="8"/>
      <c r="F30" s="3"/>
    </row>
    <row r="31" spans="1:6" x14ac:dyDescent="0.15">
      <c r="A31" s="33"/>
      <c r="B31" s="4"/>
      <c r="C31" s="7"/>
      <c r="D31" s="5"/>
      <c r="E31" s="8"/>
      <c r="F31" s="3"/>
    </row>
    <row r="32" spans="1:6" x14ac:dyDescent="0.15">
      <c r="A32" s="33"/>
      <c r="B32" s="4"/>
      <c r="C32" s="7"/>
      <c r="D32" s="5"/>
      <c r="E32" s="8"/>
      <c r="F32" s="3"/>
    </row>
    <row r="33" spans="1:6" x14ac:dyDescent="0.15">
      <c r="A33" s="33"/>
      <c r="B33" s="4"/>
      <c r="C33" s="7"/>
      <c r="D33" s="5"/>
      <c r="E33" s="8"/>
      <c r="F33" s="3"/>
    </row>
    <row r="34" spans="1:6" x14ac:dyDescent="0.15">
      <c r="A34" s="33"/>
      <c r="B34" s="4"/>
      <c r="C34" s="7"/>
      <c r="D34" s="5"/>
      <c r="E34" s="8"/>
      <c r="F34" s="3"/>
    </row>
    <row r="35" spans="1:6" x14ac:dyDescent="0.15">
      <c r="A35" s="33"/>
      <c r="B35" s="4"/>
      <c r="C35" s="7"/>
      <c r="D35" s="5"/>
      <c r="E35" s="8"/>
      <c r="F35" s="3"/>
    </row>
    <row r="36" spans="1:6" x14ac:dyDescent="0.15">
      <c r="A36" s="33"/>
      <c r="B36" s="4"/>
      <c r="C36" s="7"/>
      <c r="D36" s="5"/>
      <c r="E36" s="8"/>
      <c r="F36" s="3"/>
    </row>
    <row r="37" spans="1:6" x14ac:dyDescent="0.15">
      <c r="A37" s="33"/>
      <c r="B37" s="4"/>
      <c r="C37" s="7"/>
      <c r="D37" s="5"/>
      <c r="E37" s="8"/>
      <c r="F37" s="3"/>
    </row>
    <row r="38" spans="1:6" x14ac:dyDescent="0.15">
      <c r="A38" s="33"/>
      <c r="B38" s="4"/>
      <c r="C38" s="7"/>
      <c r="D38" s="5"/>
      <c r="E38" s="8"/>
      <c r="F38" s="3"/>
    </row>
    <row r="39" spans="1:6" x14ac:dyDescent="0.15">
      <c r="A39" s="33"/>
      <c r="B39" s="4"/>
      <c r="C39" s="7"/>
      <c r="D39" s="5"/>
      <c r="E39" s="8"/>
      <c r="F39" s="3"/>
    </row>
    <row r="40" spans="1:6" x14ac:dyDescent="0.15">
      <c r="A40" s="33"/>
      <c r="B40" s="9"/>
      <c r="C40" s="7"/>
      <c r="D40" s="5"/>
      <c r="E40" s="8"/>
      <c r="F40" s="3"/>
    </row>
    <row r="41" spans="1:6" x14ac:dyDescent="0.15">
      <c r="A41" s="33"/>
      <c r="B41" s="4"/>
      <c r="C41" s="7"/>
      <c r="D41" s="5"/>
      <c r="E41" s="8"/>
      <c r="F41" s="3"/>
    </row>
    <row r="42" spans="1:6" x14ac:dyDescent="0.15">
      <c r="A42" s="33"/>
      <c r="B42" s="4"/>
      <c r="C42" s="7"/>
      <c r="D42" s="5"/>
      <c r="E42" s="8"/>
      <c r="F42" s="3"/>
    </row>
    <row r="43" spans="1:6" x14ac:dyDescent="0.15">
      <c r="A43" s="33"/>
      <c r="B43" s="4"/>
      <c r="C43" s="7"/>
      <c r="D43" s="5"/>
      <c r="E43" s="8"/>
      <c r="F43" s="3"/>
    </row>
    <row r="44" spans="1:6" x14ac:dyDescent="0.15">
      <c r="A44" s="33"/>
      <c r="B44" s="4"/>
      <c r="C44" s="7"/>
      <c r="D44" s="5"/>
      <c r="E44" s="8"/>
      <c r="F44" s="3"/>
    </row>
    <row r="45" spans="1:6" x14ac:dyDescent="0.15">
      <c r="A45" s="33"/>
      <c r="B45" s="4"/>
      <c r="C45" s="7"/>
      <c r="D45" s="5"/>
      <c r="E45" s="8"/>
      <c r="F45" s="3"/>
    </row>
    <row r="46" spans="1:6" x14ac:dyDescent="0.15">
      <c r="A46" s="33"/>
      <c r="B46" s="35"/>
      <c r="C46" s="7"/>
      <c r="D46" s="5"/>
      <c r="E46" s="8"/>
      <c r="F46" s="3"/>
    </row>
    <row r="47" spans="1:6" x14ac:dyDescent="0.15">
      <c r="A47" s="33"/>
      <c r="B47" s="4"/>
      <c r="C47" s="7"/>
      <c r="D47" s="5"/>
      <c r="E47" s="8"/>
      <c r="F47" s="3"/>
    </row>
    <row r="48" spans="1:6" x14ac:dyDescent="0.15">
      <c r="A48" s="33"/>
      <c r="B48" s="4"/>
      <c r="C48" s="7"/>
      <c r="D48" s="5"/>
      <c r="E48" s="8"/>
      <c r="F48" s="3"/>
    </row>
    <row r="49" spans="1:6" x14ac:dyDescent="0.15">
      <c r="A49" s="33"/>
      <c r="B49" s="4"/>
      <c r="C49" s="7"/>
      <c r="D49" s="5"/>
      <c r="E49" s="8"/>
      <c r="F49" s="3"/>
    </row>
    <row r="50" spans="1:6" x14ac:dyDescent="0.15">
      <c r="A50" s="33"/>
      <c r="B50" s="35"/>
      <c r="C50" s="7"/>
      <c r="D50" s="5"/>
      <c r="E50" s="8"/>
      <c r="F50" s="3"/>
    </row>
    <row r="51" spans="1:6" x14ac:dyDescent="0.15">
      <c r="A51" s="33"/>
      <c r="B51" s="4"/>
      <c r="C51" s="7"/>
      <c r="D51" s="5"/>
      <c r="E51" s="8"/>
      <c r="F51" s="3"/>
    </row>
    <row r="52" spans="1:6" x14ac:dyDescent="0.15">
      <c r="A52" s="33"/>
      <c r="B52" s="4"/>
      <c r="C52" s="7"/>
      <c r="D52" s="5"/>
      <c r="E52" s="8"/>
      <c r="F52" s="3"/>
    </row>
    <row r="53" spans="1:6" x14ac:dyDescent="0.15">
      <c r="A53" s="33"/>
      <c r="B53" s="4"/>
      <c r="C53" s="7"/>
      <c r="D53" s="5"/>
      <c r="E53" s="8"/>
      <c r="F53" s="3"/>
    </row>
    <row r="54" spans="1:6" x14ac:dyDescent="0.15">
      <c r="A54" s="33"/>
      <c r="B54" s="35"/>
      <c r="C54" s="7"/>
      <c r="D54" s="5"/>
      <c r="E54" s="8"/>
      <c r="F54" s="3"/>
    </row>
    <row r="55" spans="1:6" x14ac:dyDescent="0.15">
      <c r="A55" s="33"/>
      <c r="B55" s="4"/>
      <c r="C55" s="7"/>
      <c r="D55" s="5"/>
      <c r="E55" s="8"/>
      <c r="F55" s="3"/>
    </row>
    <row r="56" spans="1:6" x14ac:dyDescent="0.15">
      <c r="A56" s="33"/>
      <c r="B56" s="4"/>
      <c r="C56" s="7"/>
      <c r="D56" s="5"/>
      <c r="E56" s="8"/>
      <c r="F56" s="3"/>
    </row>
    <row r="57" spans="1:6" x14ac:dyDescent="0.15">
      <c r="A57" s="33"/>
      <c r="B57" s="4"/>
      <c r="C57" s="7"/>
      <c r="D57" s="5"/>
      <c r="E57" s="8"/>
      <c r="F57" s="3"/>
    </row>
    <row r="58" spans="1:6" x14ac:dyDescent="0.15">
      <c r="A58" s="33"/>
      <c r="B58" s="4"/>
      <c r="C58" s="7"/>
      <c r="D58" s="5"/>
      <c r="E58" s="8"/>
      <c r="F58" s="3"/>
    </row>
    <row r="59" spans="1:6" x14ac:dyDescent="0.15">
      <c r="A59" s="33"/>
      <c r="B59" s="4"/>
      <c r="C59" s="7"/>
      <c r="D59" s="5"/>
      <c r="E59" s="8"/>
      <c r="F59" s="3"/>
    </row>
    <row r="60" spans="1:6" x14ac:dyDescent="0.15">
      <c r="A60" s="33"/>
      <c r="B60" s="4"/>
      <c r="C60" s="7"/>
      <c r="D60" s="5"/>
      <c r="E60" s="8"/>
      <c r="F60" s="3"/>
    </row>
    <row r="61" spans="1:6" x14ac:dyDescent="0.15">
      <c r="A61" s="33"/>
      <c r="B61" s="4"/>
      <c r="C61" s="7"/>
      <c r="D61" s="5"/>
      <c r="E61" s="8"/>
      <c r="F61" s="3"/>
    </row>
    <row r="62" spans="1:6" x14ac:dyDescent="0.15">
      <c r="A62" s="33"/>
      <c r="B62" s="4"/>
      <c r="C62" s="7"/>
      <c r="D62" s="5"/>
      <c r="E62" s="8"/>
      <c r="F62" s="3"/>
    </row>
    <row r="63" spans="1:6" x14ac:dyDescent="0.15">
      <c r="A63" s="33"/>
      <c r="B63" s="4"/>
      <c r="C63" s="7"/>
      <c r="D63" s="5"/>
      <c r="E63" s="8"/>
      <c r="F63" s="3"/>
    </row>
    <row r="64" spans="1:6" x14ac:dyDescent="0.15">
      <c r="A64" s="33"/>
      <c r="B64" s="4"/>
      <c r="C64" s="7"/>
      <c r="D64" s="5"/>
      <c r="E64" s="8"/>
      <c r="F64" s="3"/>
    </row>
    <row r="65" spans="1:6" x14ac:dyDescent="0.15">
      <c r="A65" s="33"/>
      <c r="B65" s="4"/>
      <c r="C65" s="7"/>
      <c r="D65" s="5"/>
      <c r="E65" s="8"/>
      <c r="F65" s="3"/>
    </row>
    <row r="66" spans="1:6" x14ac:dyDescent="0.15">
      <c r="A66" s="33"/>
      <c r="B66" s="4"/>
      <c r="C66" s="7"/>
      <c r="D66" s="5"/>
      <c r="E66" s="8"/>
      <c r="F66" s="3"/>
    </row>
    <row r="67" spans="1:6" x14ac:dyDescent="0.15">
      <c r="A67" s="33"/>
      <c r="B67" s="4"/>
      <c r="C67" s="7"/>
      <c r="D67" s="5"/>
      <c r="E67" s="8"/>
      <c r="F67" s="3"/>
    </row>
    <row r="68" spans="1:6" x14ac:dyDescent="0.15">
      <c r="A68" s="33"/>
      <c r="B68" s="4"/>
      <c r="C68" s="7"/>
      <c r="D68" s="5"/>
      <c r="E68" s="8"/>
      <c r="F68" s="3"/>
    </row>
    <row r="69" spans="1:6" x14ac:dyDescent="0.15">
      <c r="A69" s="33"/>
      <c r="B69" s="4"/>
      <c r="C69" s="7"/>
      <c r="D69" s="5"/>
      <c r="E69" s="8"/>
      <c r="F69" s="3"/>
    </row>
    <row r="70" spans="1:6" x14ac:dyDescent="0.15">
      <c r="A70" s="33"/>
      <c r="B70" s="4"/>
      <c r="C70" s="7"/>
      <c r="D70" s="5"/>
      <c r="E70" s="8"/>
      <c r="F70" s="3"/>
    </row>
    <row r="71" spans="1:6" x14ac:dyDescent="0.15">
      <c r="A71" s="33"/>
      <c r="B71" s="4"/>
      <c r="C71" s="7"/>
      <c r="D71" s="5"/>
      <c r="E71" s="8"/>
      <c r="F71" s="3"/>
    </row>
    <row r="72" spans="1:6" x14ac:dyDescent="0.15">
      <c r="A72" s="33"/>
      <c r="B72" s="4"/>
      <c r="C72" s="7"/>
      <c r="D72" s="5"/>
      <c r="E72" s="8"/>
      <c r="F72" s="3"/>
    </row>
    <row r="73" spans="1:6" x14ac:dyDescent="0.15">
      <c r="A73" s="33"/>
      <c r="B73" s="4"/>
      <c r="C73" s="7"/>
      <c r="D73" s="5"/>
      <c r="E73" s="8"/>
      <c r="F73" s="3"/>
    </row>
    <row r="74" spans="1:6" x14ac:dyDescent="0.15">
      <c r="A74" s="33"/>
      <c r="B74" s="4"/>
      <c r="C74" s="7"/>
      <c r="D74" s="5"/>
      <c r="E74" s="8"/>
      <c r="F74" s="3"/>
    </row>
    <row r="75" spans="1:6" x14ac:dyDescent="0.15">
      <c r="A75" s="33"/>
      <c r="B75" s="4"/>
      <c r="C75" s="7"/>
      <c r="D75" s="5"/>
      <c r="E75" s="8"/>
      <c r="F75" s="3"/>
    </row>
  </sheetData>
  <mergeCells count="2">
    <mergeCell ref="A8:F8"/>
    <mergeCell ref="A9:B9"/>
  </mergeCells>
  <phoneticPr fontId="4"/>
  <conditionalFormatting sqref="A10:F75">
    <cfRule type="expression" dxfId="1" priority="1" stopIfTrue="1">
      <formula>MOD(ROW()-9,66)=0</formula>
    </cfRule>
    <cfRule type="expression" dxfId="0" priority="2" stopIfTrue="1">
      <formula>ISEVEN(MOD(ROW()-9,66))=TRUE</formula>
    </cfRule>
  </conditionalFormatting>
  <printOptions horizontalCentered="1"/>
  <pageMargins left="0.70866141732283472" right="0.70866141732283472" top="0.74803149606299213" bottom="0.94488188976377963" header="0.31496062992125984" footer="0.31496062992125984"/>
  <pageSetup paperSize="9" orientation="portrait" r:id="rId1"/>
  <headerFooter>
    <oddHeader>&amp;C&amp;"-,太字"&amp;12参考数量　全体総括表</oddHeader>
    <oddFooter>&amp;R参考数量　全体総括表　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E27EA-5875-4C54-B3F9-E25763E3C096}">
  <sheetPr>
    <tabColor indexed="44"/>
    <pageSetUpPr fitToPage="1"/>
  </sheetPr>
  <dimension ref="B1:O53"/>
  <sheetViews>
    <sheetView view="pageBreakPreview" zoomScale="70" zoomScaleNormal="70" zoomScaleSheetLayoutView="70" workbookViewId="0">
      <selection activeCell="S14" sqref="S14"/>
    </sheetView>
  </sheetViews>
  <sheetFormatPr defaultColWidth="9" defaultRowHeight="13.5" x14ac:dyDescent="0.15"/>
  <cols>
    <col min="1" max="1" width="2" style="36" customWidth="1"/>
    <col min="2" max="2" width="7.125" style="36" customWidth="1"/>
    <col min="3" max="4" width="16" style="36" customWidth="1"/>
    <col min="5" max="6" width="20.875" style="36" customWidth="1"/>
    <col min="7" max="7" width="6.25" style="37" customWidth="1"/>
    <col min="8" max="8" width="11" style="36" bestFit="1" customWidth="1"/>
    <col min="9" max="12" width="7.375" style="36" customWidth="1"/>
    <col min="13" max="13" width="1.375" style="36" customWidth="1"/>
    <col min="14" max="14" width="23.625" style="55" customWidth="1"/>
    <col min="15" max="15" width="6.125" style="39" customWidth="1"/>
    <col min="16" max="16384" width="9" style="36"/>
  </cols>
  <sheetData>
    <row r="1" spans="2:14" ht="26.25" customHeight="1" x14ac:dyDescent="0.2">
      <c r="L1" s="133"/>
      <c r="N1" s="38"/>
    </row>
    <row r="2" spans="2:14" ht="26.25" customHeight="1" x14ac:dyDescent="0.15">
      <c r="N2" s="38"/>
    </row>
    <row r="3" spans="2:14" ht="26.25" customHeight="1" x14ac:dyDescent="0.15">
      <c r="N3" s="38"/>
    </row>
    <row r="4" spans="2:14" ht="26.25" customHeight="1" x14ac:dyDescent="0.15">
      <c r="N4" s="38"/>
    </row>
    <row r="5" spans="2:14" ht="26.25" customHeight="1" x14ac:dyDescent="0.25">
      <c r="B5" s="40"/>
      <c r="C5" s="40"/>
      <c r="D5" s="40"/>
      <c r="E5" s="41" t="s">
        <v>126</v>
      </c>
      <c r="F5" s="40"/>
      <c r="G5" s="40"/>
      <c r="H5" s="40"/>
      <c r="I5" s="40"/>
      <c r="J5" s="40"/>
      <c r="K5" s="40"/>
      <c r="L5" s="40"/>
      <c r="N5" s="38" t="s">
        <v>15</v>
      </c>
    </row>
    <row r="6" spans="2:14" ht="26.25" customHeight="1" x14ac:dyDescent="0.25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N6" s="38"/>
    </row>
    <row r="7" spans="2:14" ht="26.25" customHeight="1" x14ac:dyDescent="0.25">
      <c r="B7" s="153" t="s">
        <v>16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N7" s="38"/>
    </row>
    <row r="8" spans="2:14" ht="26.25" customHeight="1" x14ac:dyDescent="0.25"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N8" s="38"/>
    </row>
    <row r="9" spans="2:14" ht="26.25" customHeight="1" x14ac:dyDescent="0.15">
      <c r="N9" s="38"/>
    </row>
    <row r="10" spans="2:14" ht="26.25" customHeight="1" x14ac:dyDescent="0.2">
      <c r="H10" s="154" t="s">
        <v>17</v>
      </c>
      <c r="I10" s="154"/>
      <c r="J10" s="154"/>
      <c r="K10" s="154"/>
      <c r="L10" s="154"/>
      <c r="N10" s="38" t="s">
        <v>18</v>
      </c>
    </row>
    <row r="11" spans="2:14" ht="26.25" customHeight="1" x14ac:dyDescent="0.2">
      <c r="C11" s="152"/>
      <c r="D11" s="152"/>
      <c r="H11" s="133"/>
      <c r="I11" s="133"/>
      <c r="J11" s="133"/>
      <c r="K11" s="133"/>
      <c r="L11" s="133"/>
      <c r="N11" s="38"/>
    </row>
    <row r="12" spans="2:14" ht="26.25" customHeight="1" x14ac:dyDescent="0.2">
      <c r="C12" s="152" t="s">
        <v>19</v>
      </c>
      <c r="D12" s="152"/>
      <c r="E12" s="156"/>
      <c r="N12" s="38"/>
    </row>
    <row r="13" spans="2:14" ht="26.25" customHeight="1" x14ac:dyDescent="0.2">
      <c r="B13" s="43"/>
      <c r="C13" s="43"/>
      <c r="D13" s="43"/>
      <c r="E13" s="43"/>
      <c r="N13" s="38"/>
    </row>
    <row r="14" spans="2:14" ht="26.25" customHeight="1" x14ac:dyDescent="0.2">
      <c r="B14" s="43"/>
      <c r="C14" s="155"/>
      <c r="D14" s="155"/>
      <c r="E14" s="43"/>
      <c r="N14" s="38"/>
    </row>
    <row r="15" spans="2:14" ht="26.25" customHeight="1" x14ac:dyDescent="0.2">
      <c r="B15" s="152"/>
      <c r="C15" s="152"/>
      <c r="D15" s="152"/>
      <c r="E15" s="152"/>
      <c r="N15" s="38"/>
    </row>
    <row r="16" spans="2:14" ht="26.25" customHeight="1" x14ac:dyDescent="0.2">
      <c r="B16" s="43"/>
      <c r="C16" s="43"/>
      <c r="D16" s="43"/>
      <c r="E16" s="43"/>
      <c r="N16" s="38"/>
    </row>
    <row r="17" spans="2:14" ht="26.25" customHeight="1" x14ac:dyDescent="0.2">
      <c r="B17" s="43"/>
      <c r="C17" s="43"/>
      <c r="D17" s="43"/>
      <c r="E17" s="43"/>
      <c r="N17" s="38"/>
    </row>
    <row r="18" spans="2:14" ht="26.25" customHeight="1" x14ac:dyDescent="0.15">
      <c r="N18" s="38"/>
    </row>
    <row r="19" spans="2:14" ht="26.25" customHeight="1" x14ac:dyDescent="0.2">
      <c r="E19" s="44" t="s">
        <v>20</v>
      </c>
      <c r="F19" s="125" t="s">
        <v>21</v>
      </c>
      <c r="G19" s="124"/>
      <c r="H19" s="124"/>
      <c r="I19" s="124"/>
      <c r="J19" s="124"/>
      <c r="K19" s="124"/>
      <c r="L19" s="124"/>
      <c r="N19" s="38" t="s">
        <v>22</v>
      </c>
    </row>
    <row r="20" spans="2:14" ht="26.25" customHeight="1" x14ac:dyDescent="0.2">
      <c r="E20" s="44" t="s">
        <v>23</v>
      </c>
      <c r="F20" s="125" t="s">
        <v>24</v>
      </c>
      <c r="G20" s="124"/>
      <c r="H20" s="124"/>
      <c r="I20" s="124"/>
      <c r="J20" s="124"/>
      <c r="K20" s="124"/>
      <c r="L20" s="124"/>
      <c r="N20" s="38"/>
    </row>
    <row r="21" spans="2:14" ht="26.25" customHeight="1" x14ac:dyDescent="0.2">
      <c r="E21" s="44" t="s">
        <v>25</v>
      </c>
      <c r="F21" s="125" t="s">
        <v>26</v>
      </c>
      <c r="G21" s="124"/>
      <c r="H21" s="124"/>
      <c r="I21" s="124"/>
      <c r="J21" s="124"/>
      <c r="K21" s="124"/>
      <c r="L21" s="84" t="s">
        <v>27</v>
      </c>
      <c r="N21" s="38"/>
    </row>
    <row r="22" spans="2:14" ht="26.25" customHeight="1" x14ac:dyDescent="0.15">
      <c r="N22" s="38"/>
    </row>
    <row r="23" spans="2:14" ht="26.25" customHeight="1" x14ac:dyDescent="0.15">
      <c r="N23" s="38"/>
    </row>
    <row r="24" spans="2:14" ht="26.25" customHeight="1" x14ac:dyDescent="0.15">
      <c r="N24" s="38"/>
    </row>
    <row r="25" spans="2:14" ht="26.25" customHeight="1" x14ac:dyDescent="0.15">
      <c r="N25" s="38"/>
    </row>
    <row r="26" spans="2:14" ht="26.25" customHeight="1" x14ac:dyDescent="0.3">
      <c r="D26" s="45" t="s">
        <v>28</v>
      </c>
      <c r="E26" s="150">
        <f>G29+G30</f>
        <v>0</v>
      </c>
      <c r="F26" s="150"/>
      <c r="G26" s="46" t="s">
        <v>29</v>
      </c>
      <c r="H26" s="47"/>
      <c r="N26" s="38"/>
    </row>
    <row r="27" spans="2:14" ht="26.25" customHeight="1" x14ac:dyDescent="0.3">
      <c r="D27" s="45"/>
      <c r="E27" s="48"/>
      <c r="F27" s="48"/>
      <c r="G27" s="46"/>
      <c r="H27" s="47"/>
      <c r="N27" s="38"/>
    </row>
    <row r="28" spans="2:14" ht="26.25" customHeight="1" x14ac:dyDescent="0.3">
      <c r="D28" s="45"/>
      <c r="E28" s="49"/>
      <c r="F28" s="49"/>
      <c r="G28" s="46"/>
      <c r="H28" s="47"/>
      <c r="N28" s="38"/>
    </row>
    <row r="29" spans="2:14" ht="26.25" customHeight="1" x14ac:dyDescent="0.2">
      <c r="D29" s="47"/>
      <c r="E29" s="44" t="s">
        <v>30</v>
      </c>
      <c r="F29" s="47" t="s">
        <v>31</v>
      </c>
      <c r="G29" s="151">
        <f>+見積書内訳!K141</f>
        <v>0</v>
      </c>
      <c r="H29" s="151"/>
      <c r="I29" s="151"/>
      <c r="J29" s="47" t="s">
        <v>29</v>
      </c>
      <c r="N29" s="38"/>
    </row>
    <row r="30" spans="2:14" ht="26.25" customHeight="1" x14ac:dyDescent="0.2">
      <c r="D30" s="47"/>
      <c r="E30" s="47"/>
      <c r="F30" s="47" t="s">
        <v>32</v>
      </c>
      <c r="G30" s="151">
        <f>G29*0.08</f>
        <v>0</v>
      </c>
      <c r="H30" s="151"/>
      <c r="I30" s="151"/>
      <c r="J30" s="47" t="s">
        <v>29</v>
      </c>
      <c r="N30" s="38"/>
    </row>
    <row r="31" spans="2:14" ht="26.25" customHeight="1" x14ac:dyDescent="0.2">
      <c r="D31" s="47"/>
      <c r="E31" s="47"/>
      <c r="F31" s="47"/>
      <c r="G31" s="134"/>
      <c r="H31" s="134"/>
      <c r="I31" s="134"/>
      <c r="J31" s="47"/>
      <c r="N31" s="38"/>
    </row>
    <row r="32" spans="2:14" ht="26.25" customHeight="1" x14ac:dyDescent="0.2">
      <c r="D32" s="47"/>
      <c r="E32" s="47"/>
      <c r="F32" s="47"/>
      <c r="G32" s="50"/>
      <c r="H32" s="47"/>
      <c r="N32" s="38"/>
    </row>
    <row r="33" spans="2:14" ht="26.25" customHeight="1" x14ac:dyDescent="0.2">
      <c r="D33" s="47"/>
      <c r="E33" s="47"/>
      <c r="F33" s="47" t="s">
        <v>33</v>
      </c>
      <c r="G33" s="50"/>
      <c r="H33" s="47"/>
      <c r="N33" s="38"/>
    </row>
    <row r="34" spans="2:14" ht="26.25" customHeight="1" x14ac:dyDescent="0.2">
      <c r="D34" s="47"/>
      <c r="E34" s="47"/>
      <c r="F34" s="47"/>
      <c r="G34" s="50"/>
      <c r="H34" s="47"/>
      <c r="N34" s="38"/>
    </row>
    <row r="35" spans="2:14" ht="26.25" customHeight="1" x14ac:dyDescent="0.2">
      <c r="D35" s="47"/>
      <c r="E35" s="145" t="s">
        <v>34</v>
      </c>
      <c r="F35" s="145"/>
      <c r="G35" s="146" t="s">
        <v>35</v>
      </c>
      <c r="H35" s="147"/>
      <c r="I35" s="147"/>
      <c r="J35" s="147"/>
      <c r="K35" s="147"/>
      <c r="L35" s="147"/>
      <c r="N35" s="38" t="s">
        <v>22</v>
      </c>
    </row>
    <row r="36" spans="2:14" ht="26.25" customHeight="1" x14ac:dyDescent="0.15">
      <c r="E36" s="51"/>
      <c r="F36" s="52" t="s">
        <v>36</v>
      </c>
      <c r="G36" s="148" t="s">
        <v>37</v>
      </c>
      <c r="H36" s="149"/>
      <c r="I36" s="149"/>
      <c r="J36" s="149"/>
      <c r="K36" s="149"/>
      <c r="L36" s="149"/>
      <c r="N36" s="38"/>
    </row>
    <row r="37" spans="2:14" ht="14.25" x14ac:dyDescent="0.15">
      <c r="B37" s="53"/>
      <c r="C37" s="53"/>
      <c r="D37" s="53"/>
      <c r="F37" s="53"/>
      <c r="G37" s="54"/>
      <c r="H37" s="53"/>
      <c r="I37" s="53"/>
      <c r="J37" s="53"/>
      <c r="K37" s="53"/>
      <c r="L37" s="53"/>
      <c r="N37" s="38"/>
    </row>
    <row r="38" spans="2:14" ht="14.25" x14ac:dyDescent="0.15">
      <c r="N38" s="38"/>
    </row>
    <row r="39" spans="2:14" ht="14.25" x14ac:dyDescent="0.15">
      <c r="N39" s="38"/>
    </row>
    <row r="40" spans="2:14" ht="14.25" x14ac:dyDescent="0.15">
      <c r="N40" s="38"/>
    </row>
    <row r="41" spans="2:14" ht="14.25" x14ac:dyDescent="0.15">
      <c r="N41" s="38"/>
    </row>
    <row r="42" spans="2:14" ht="14.25" x14ac:dyDescent="0.15">
      <c r="N42" s="38"/>
    </row>
    <row r="43" spans="2:14" ht="14.25" x14ac:dyDescent="0.15">
      <c r="N43" s="38"/>
    </row>
    <row r="44" spans="2:14" ht="14.25" x14ac:dyDescent="0.15">
      <c r="N44" s="38"/>
    </row>
    <row r="45" spans="2:14" ht="14.25" x14ac:dyDescent="0.15">
      <c r="N45" s="38"/>
    </row>
    <row r="46" spans="2:14" ht="14.25" x14ac:dyDescent="0.15">
      <c r="N46" s="38"/>
    </row>
    <row r="47" spans="2:14" ht="14.25" x14ac:dyDescent="0.15">
      <c r="N47" s="38"/>
    </row>
    <row r="48" spans="2:14" ht="14.25" x14ac:dyDescent="0.15">
      <c r="N48" s="38"/>
    </row>
    <row r="49" spans="14:14" ht="14.25" x14ac:dyDescent="0.15">
      <c r="N49" s="38"/>
    </row>
    <row r="50" spans="14:14" ht="14.25" x14ac:dyDescent="0.15">
      <c r="N50" s="38"/>
    </row>
    <row r="51" spans="14:14" ht="14.25" x14ac:dyDescent="0.15">
      <c r="N51" s="38"/>
    </row>
    <row r="52" spans="14:14" ht="14.25" x14ac:dyDescent="0.15">
      <c r="N52" s="38"/>
    </row>
    <row r="53" spans="14:14" ht="14.25" x14ac:dyDescent="0.15">
      <c r="N53" s="38"/>
    </row>
  </sheetData>
  <mergeCells count="12">
    <mergeCell ref="B15:E15"/>
    <mergeCell ref="B7:L7"/>
    <mergeCell ref="H10:L10"/>
    <mergeCell ref="C11:D11"/>
    <mergeCell ref="C14:D14"/>
    <mergeCell ref="C12:E12"/>
    <mergeCell ref="E35:F35"/>
    <mergeCell ref="G35:L35"/>
    <mergeCell ref="G36:L36"/>
    <mergeCell ref="E26:F26"/>
    <mergeCell ref="G29:I29"/>
    <mergeCell ref="G30:I30"/>
  </mergeCells>
  <phoneticPr fontId="6"/>
  <printOptions horizontalCentered="1"/>
  <pageMargins left="0.78740157480314965" right="0.78740157480314965" top="0.78740157480314965" bottom="0.78740157480314965" header="0.39370078740157483" footer="0.39370078740157483"/>
  <pageSetup paperSize="9" scale="66" fitToHeight="0" orientation="portrait" r:id="rId1"/>
  <headerFooter alignWithMargins="0">
    <oddFooter>&amp;C&amp;"ＭＳ ゴシック,標準"&amp;16&amp;P/&amp;N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D6F8-EE38-4CCA-A189-379221E14E7E}">
  <sheetPr>
    <tabColor indexed="44"/>
    <pageSetUpPr fitToPage="1"/>
  </sheetPr>
  <dimension ref="A1:K142"/>
  <sheetViews>
    <sheetView tabSelected="1" view="pageBreakPreview" topLeftCell="B1" zoomScale="85" zoomScaleNormal="100" zoomScaleSheetLayoutView="85" workbookViewId="0">
      <pane ySplit="7" topLeftCell="A127" activePane="bottomLeft" state="frozen"/>
      <selection activeCell="B1" sqref="B1"/>
      <selection pane="bottomLeft" activeCell="F63" sqref="F63"/>
    </sheetView>
  </sheetViews>
  <sheetFormatPr defaultColWidth="9" defaultRowHeight="13.5" x14ac:dyDescent="0.15"/>
  <cols>
    <col min="1" max="1" width="2.625" style="36" hidden="1" customWidth="1"/>
    <col min="2" max="2" width="1.25" style="36" customWidth="1"/>
    <col min="3" max="3" width="7.125" style="71" customWidth="1"/>
    <col min="4" max="5" width="16" style="36" customWidth="1"/>
    <col min="6" max="7" width="20.875" style="36" customWidth="1"/>
    <col min="8" max="8" width="6.25" style="37" customWidth="1"/>
    <col min="9" max="9" width="11" style="77" bestFit="1" customWidth="1"/>
    <col min="10" max="11" width="15" style="81" customWidth="1"/>
    <col min="12" max="16384" width="9" style="36"/>
  </cols>
  <sheetData>
    <row r="1" spans="1:11" ht="15.75" customHeight="1" x14ac:dyDescent="0.15">
      <c r="A1" s="36">
        <v>1</v>
      </c>
      <c r="C1" s="137" t="s">
        <v>38</v>
      </c>
      <c r="D1" s="137"/>
      <c r="E1" s="137"/>
      <c r="F1" s="137"/>
      <c r="G1" s="137"/>
      <c r="H1" s="137"/>
      <c r="I1" s="137"/>
      <c r="J1" s="137"/>
      <c r="K1" s="137"/>
    </row>
    <row r="2" spans="1:11" ht="3.75" customHeight="1" x14ac:dyDescent="0.15">
      <c r="A2" s="36">
        <v>1</v>
      </c>
      <c r="D2" s="37"/>
      <c r="E2" s="37"/>
      <c r="F2" s="37"/>
      <c r="G2" s="37"/>
      <c r="I2" s="75"/>
      <c r="J2" s="79"/>
      <c r="K2" s="79"/>
    </row>
    <row r="3" spans="1:11" ht="23.1" customHeight="1" x14ac:dyDescent="0.2">
      <c r="A3" s="36">
        <v>1</v>
      </c>
      <c r="C3" s="56"/>
      <c r="D3" s="122" t="s">
        <v>39</v>
      </c>
      <c r="E3" s="138" t="str">
        <f>+'見積書様式（表紙）'!E5</f>
        <v>交野星田郵便局天井修繕工事</v>
      </c>
      <c r="F3" s="138"/>
      <c r="G3" s="138"/>
      <c r="I3" s="123" t="s">
        <v>40</v>
      </c>
      <c r="J3" s="136" t="str">
        <f>+'見積書様式（表紙）'!F20</f>
        <v>会社名　○○建設(株)</v>
      </c>
      <c r="K3" s="136"/>
    </row>
    <row r="4" spans="1:11" ht="3" customHeight="1" x14ac:dyDescent="0.15">
      <c r="A4" s="36">
        <v>1</v>
      </c>
      <c r="D4" s="37"/>
      <c r="E4" s="37"/>
      <c r="F4" s="37"/>
      <c r="G4" s="37"/>
      <c r="I4" s="75"/>
      <c r="J4" s="79"/>
      <c r="K4" s="79"/>
    </row>
    <row r="5" spans="1:11" ht="5.25" customHeight="1" x14ac:dyDescent="0.15">
      <c r="A5" s="36">
        <v>1</v>
      </c>
      <c r="C5" s="72"/>
      <c r="D5" s="57"/>
      <c r="E5" s="57"/>
      <c r="F5" s="57"/>
      <c r="G5" s="57"/>
      <c r="H5" s="58"/>
      <c r="I5" s="76"/>
      <c r="J5" s="80"/>
      <c r="K5" s="83"/>
    </row>
    <row r="6" spans="1:11" ht="8.25" customHeight="1" thickBot="1" x14ac:dyDescent="0.2">
      <c r="A6" s="36">
        <v>1</v>
      </c>
    </row>
    <row r="7" spans="1:11" ht="23.85" customHeight="1" thickBot="1" x14ac:dyDescent="0.2">
      <c r="A7" s="36">
        <v>1</v>
      </c>
      <c r="C7" s="94" t="s">
        <v>41</v>
      </c>
      <c r="D7" s="139" t="s">
        <v>42</v>
      </c>
      <c r="E7" s="139"/>
      <c r="F7" s="139" t="s">
        <v>43</v>
      </c>
      <c r="G7" s="139"/>
      <c r="H7" s="135" t="s">
        <v>8</v>
      </c>
      <c r="I7" s="95" t="s">
        <v>9</v>
      </c>
      <c r="J7" s="96" t="s">
        <v>44</v>
      </c>
      <c r="K7" s="97" t="s">
        <v>45</v>
      </c>
    </row>
    <row r="8" spans="1:11" ht="23.85" customHeight="1" x14ac:dyDescent="0.15">
      <c r="A8" s="36">
        <v>1</v>
      </c>
      <c r="C8" s="119" t="s">
        <v>46</v>
      </c>
      <c r="D8" s="85"/>
      <c r="E8" s="86"/>
      <c r="F8" s="60"/>
      <c r="G8" s="60"/>
      <c r="H8" s="61"/>
      <c r="I8" s="98"/>
      <c r="J8" s="99"/>
      <c r="K8" s="100"/>
    </row>
    <row r="9" spans="1:11" ht="23.85" customHeight="1" x14ac:dyDescent="0.15">
      <c r="A9" s="36">
        <v>1</v>
      </c>
      <c r="C9" s="87" t="s">
        <v>47</v>
      </c>
      <c r="D9" s="88"/>
      <c r="E9" s="89"/>
      <c r="F9" s="69"/>
      <c r="G9" s="69"/>
      <c r="H9" s="70"/>
      <c r="I9" s="101"/>
      <c r="J9" s="102"/>
      <c r="K9" s="103"/>
    </row>
    <row r="10" spans="1:11" ht="23.85" customHeight="1" x14ac:dyDescent="0.15">
      <c r="A10" s="36">
        <v>1</v>
      </c>
      <c r="C10" s="87" t="s">
        <v>165</v>
      </c>
      <c r="D10" s="88"/>
      <c r="E10" s="89"/>
      <c r="F10" s="129" t="s">
        <v>134</v>
      </c>
      <c r="G10" s="69"/>
      <c r="H10" s="70"/>
      <c r="I10" s="101"/>
      <c r="J10" s="102"/>
      <c r="K10" s="103"/>
    </row>
    <row r="11" spans="1:11" ht="23.85" customHeight="1" x14ac:dyDescent="0.15">
      <c r="A11" s="36">
        <v>1</v>
      </c>
      <c r="C11" s="73"/>
      <c r="D11" s="59" t="s">
        <v>48</v>
      </c>
      <c r="E11" s="62"/>
      <c r="F11" s="63" t="s">
        <v>49</v>
      </c>
      <c r="G11" s="63"/>
      <c r="H11" s="64" t="s">
        <v>50</v>
      </c>
      <c r="I11" s="105"/>
      <c r="J11" s="106"/>
      <c r="K11" s="104">
        <f t="shared" ref="K11:K13" si="0">+I11*J11</f>
        <v>0</v>
      </c>
    </row>
    <row r="12" spans="1:11" ht="23.85" customHeight="1" x14ac:dyDescent="0.15">
      <c r="A12" s="36">
        <v>1</v>
      </c>
      <c r="C12" s="73"/>
      <c r="D12" s="65" t="s">
        <v>51</v>
      </c>
      <c r="E12" s="66"/>
      <c r="F12" s="67" t="s">
        <v>49</v>
      </c>
      <c r="G12" s="63"/>
      <c r="H12" s="64" t="s">
        <v>50</v>
      </c>
      <c r="I12" s="105"/>
      <c r="J12" s="106"/>
      <c r="K12" s="104">
        <f t="shared" si="0"/>
        <v>0</v>
      </c>
    </row>
    <row r="13" spans="1:11" ht="23.85" customHeight="1" x14ac:dyDescent="0.15">
      <c r="A13" s="36">
        <v>1</v>
      </c>
      <c r="C13" s="73"/>
      <c r="D13" s="65" t="s">
        <v>51</v>
      </c>
      <c r="E13" s="66"/>
      <c r="F13" s="67"/>
      <c r="G13" s="63"/>
      <c r="H13" s="64" t="s">
        <v>56</v>
      </c>
      <c r="I13" s="105"/>
      <c r="J13" s="106"/>
      <c r="K13" s="104">
        <f t="shared" si="0"/>
        <v>0</v>
      </c>
    </row>
    <row r="14" spans="1:11" ht="23.85" customHeight="1" x14ac:dyDescent="0.15">
      <c r="A14" s="36">
        <v>1</v>
      </c>
      <c r="C14" s="73"/>
      <c r="D14" s="65" t="s">
        <v>53</v>
      </c>
      <c r="E14" s="66"/>
      <c r="F14" s="130" t="s">
        <v>54</v>
      </c>
      <c r="G14" s="131" t="s">
        <v>55</v>
      </c>
      <c r="H14" s="64" t="s">
        <v>56</v>
      </c>
      <c r="I14" s="105"/>
      <c r="J14" s="106"/>
      <c r="K14" s="104">
        <f>+I14*J14</f>
        <v>0</v>
      </c>
    </row>
    <row r="15" spans="1:11" ht="23.85" customHeight="1" x14ac:dyDescent="0.15">
      <c r="A15" s="36">
        <v>1</v>
      </c>
      <c r="C15" s="73"/>
      <c r="D15" s="65" t="s">
        <v>53</v>
      </c>
      <c r="E15" s="66"/>
      <c r="F15" s="67" t="s">
        <v>57</v>
      </c>
      <c r="G15" s="63"/>
      <c r="H15" s="64"/>
      <c r="I15" s="105"/>
      <c r="J15" s="106"/>
      <c r="K15" s="104">
        <f t="shared" ref="K15" si="1">+I15*J15</f>
        <v>0</v>
      </c>
    </row>
    <row r="16" spans="1:11" ht="23.85" customHeight="1" x14ac:dyDescent="0.15">
      <c r="A16" s="36">
        <v>1</v>
      </c>
      <c r="C16" s="73"/>
      <c r="D16" s="65"/>
      <c r="E16" s="66"/>
      <c r="F16" s="91"/>
      <c r="G16" s="92"/>
      <c r="H16" s="93"/>
      <c r="I16" s="107"/>
      <c r="J16" s="108" t="str">
        <f>$C10&amp;"　計"</f>
        <v>仮設工事（石綿除去）　計</v>
      </c>
      <c r="K16" s="109">
        <f>SUBTOTAL(109,K11:K15)</f>
        <v>0</v>
      </c>
    </row>
    <row r="17" spans="1:11" ht="23.85" customHeight="1" x14ac:dyDescent="0.15">
      <c r="A17" s="36">
        <v>1</v>
      </c>
      <c r="C17" s="87" t="s">
        <v>166</v>
      </c>
      <c r="D17" s="88"/>
      <c r="E17" s="89"/>
      <c r="F17" s="129" t="s">
        <v>134</v>
      </c>
      <c r="G17" s="69"/>
      <c r="H17" s="70"/>
      <c r="I17" s="101"/>
      <c r="J17" s="102"/>
      <c r="K17" s="103"/>
    </row>
    <row r="18" spans="1:11" ht="23.85" customHeight="1" x14ac:dyDescent="0.15">
      <c r="A18" s="36">
        <v>1</v>
      </c>
      <c r="C18" s="73"/>
      <c r="D18" s="59" t="s">
        <v>167</v>
      </c>
      <c r="E18" s="62"/>
      <c r="F18" s="63" t="s">
        <v>168</v>
      </c>
      <c r="G18" s="63"/>
      <c r="H18" s="64" t="s">
        <v>50</v>
      </c>
      <c r="I18" s="105"/>
      <c r="J18" s="106"/>
      <c r="K18" s="104">
        <f t="shared" ref="K18:K20" si="2">+I18*J18</f>
        <v>0</v>
      </c>
    </row>
    <row r="19" spans="1:11" ht="23.85" customHeight="1" x14ac:dyDescent="0.15">
      <c r="A19" s="36">
        <v>1</v>
      </c>
      <c r="C19" s="73"/>
      <c r="D19" s="59" t="s">
        <v>167</v>
      </c>
      <c r="E19" s="62"/>
      <c r="F19" s="63" t="s">
        <v>169</v>
      </c>
      <c r="G19" s="63"/>
      <c r="H19" s="64" t="s">
        <v>50</v>
      </c>
      <c r="I19" s="105"/>
      <c r="J19" s="106"/>
      <c r="K19" s="104">
        <f t="shared" si="2"/>
        <v>0</v>
      </c>
    </row>
    <row r="20" spans="1:11" ht="23.85" customHeight="1" x14ac:dyDescent="0.15">
      <c r="A20" s="36">
        <v>1</v>
      </c>
      <c r="C20" s="73"/>
      <c r="D20" s="59" t="s">
        <v>170</v>
      </c>
      <c r="E20" s="62"/>
      <c r="F20" s="63" t="s">
        <v>168</v>
      </c>
      <c r="G20" s="63"/>
      <c r="H20" s="64" t="s">
        <v>50</v>
      </c>
      <c r="I20" s="105"/>
      <c r="J20" s="106"/>
      <c r="K20" s="104">
        <f t="shared" si="2"/>
        <v>0</v>
      </c>
    </row>
    <row r="21" spans="1:11" ht="23.85" customHeight="1" x14ac:dyDescent="0.15">
      <c r="A21" s="36">
        <v>1</v>
      </c>
      <c r="C21" s="73"/>
      <c r="D21" s="59" t="s">
        <v>170</v>
      </c>
      <c r="E21" s="62"/>
      <c r="F21" s="63" t="s">
        <v>169</v>
      </c>
      <c r="G21" s="63"/>
      <c r="H21" s="64" t="s">
        <v>50</v>
      </c>
      <c r="I21" s="105"/>
      <c r="J21" s="106"/>
      <c r="K21" s="104">
        <f t="shared" ref="K21" si="3">+I21*J21</f>
        <v>0</v>
      </c>
    </row>
    <row r="22" spans="1:11" ht="23.85" customHeight="1" x14ac:dyDescent="0.15">
      <c r="A22" s="36">
        <v>1</v>
      </c>
      <c r="C22" s="73"/>
      <c r="D22" s="59" t="s">
        <v>171</v>
      </c>
      <c r="E22" s="62"/>
      <c r="F22" s="63" t="s">
        <v>172</v>
      </c>
      <c r="G22" s="63"/>
      <c r="H22" s="64" t="s">
        <v>56</v>
      </c>
      <c r="I22" s="105"/>
      <c r="J22" s="106"/>
      <c r="K22" s="104">
        <f t="shared" ref="K22" si="4">+I22*J22</f>
        <v>0</v>
      </c>
    </row>
    <row r="23" spans="1:11" ht="23.85" customHeight="1" x14ac:dyDescent="0.15">
      <c r="A23" s="36">
        <v>1</v>
      </c>
      <c r="C23" s="73"/>
      <c r="D23" s="59" t="s">
        <v>48</v>
      </c>
      <c r="E23" s="62"/>
      <c r="F23" s="63" t="s">
        <v>49</v>
      </c>
      <c r="G23" s="63"/>
      <c r="H23" s="64" t="s">
        <v>50</v>
      </c>
      <c r="I23" s="105"/>
      <c r="J23" s="106"/>
      <c r="K23" s="104">
        <f t="shared" ref="K23:K26" si="5">+I23*J23</f>
        <v>0</v>
      </c>
    </row>
    <row r="24" spans="1:11" ht="23.85" customHeight="1" x14ac:dyDescent="0.15">
      <c r="A24" s="36">
        <v>1</v>
      </c>
      <c r="C24" s="73"/>
      <c r="D24" s="65" t="s">
        <v>51</v>
      </c>
      <c r="E24" s="66"/>
      <c r="F24" s="67" t="s">
        <v>49</v>
      </c>
      <c r="G24" s="63"/>
      <c r="H24" s="64" t="s">
        <v>50</v>
      </c>
      <c r="I24" s="105"/>
      <c r="J24" s="106"/>
      <c r="K24" s="104">
        <f t="shared" si="5"/>
        <v>0</v>
      </c>
    </row>
    <row r="25" spans="1:11" ht="23.85" customHeight="1" x14ac:dyDescent="0.15">
      <c r="A25" s="36">
        <v>1</v>
      </c>
      <c r="C25" s="73"/>
      <c r="D25" s="65" t="s">
        <v>51</v>
      </c>
      <c r="E25" s="66"/>
      <c r="F25" s="67"/>
      <c r="G25" s="63"/>
      <c r="H25" s="64" t="s">
        <v>56</v>
      </c>
      <c r="I25" s="105"/>
      <c r="J25" s="106"/>
      <c r="K25" s="104">
        <f t="shared" si="5"/>
        <v>0</v>
      </c>
    </row>
    <row r="26" spans="1:11" ht="23.85" customHeight="1" x14ac:dyDescent="0.15">
      <c r="A26" s="36">
        <v>1</v>
      </c>
      <c r="C26" s="73"/>
      <c r="D26" s="65" t="s">
        <v>53</v>
      </c>
      <c r="E26" s="66"/>
      <c r="F26" s="67" t="s">
        <v>57</v>
      </c>
      <c r="G26" s="63"/>
      <c r="H26" s="64"/>
      <c r="I26" s="105"/>
      <c r="J26" s="106"/>
      <c r="K26" s="104">
        <f t="shared" si="5"/>
        <v>0</v>
      </c>
    </row>
    <row r="27" spans="1:11" ht="23.85" customHeight="1" x14ac:dyDescent="0.15">
      <c r="A27" s="36">
        <v>1</v>
      </c>
      <c r="C27" s="73"/>
      <c r="D27" s="65"/>
      <c r="E27" s="66"/>
      <c r="F27" s="91"/>
      <c r="G27" s="92"/>
      <c r="H27" s="93"/>
      <c r="I27" s="107"/>
      <c r="J27" s="108" t="str">
        <f>$C17&amp;"　計"</f>
        <v>仮設工事（復旧工事）　計</v>
      </c>
      <c r="K27" s="109">
        <f>SUBTOTAL(109,K18:K26)</f>
        <v>0</v>
      </c>
    </row>
    <row r="28" spans="1:11" ht="23.85" customHeight="1" x14ac:dyDescent="0.15">
      <c r="A28" s="36">
        <v>1</v>
      </c>
      <c r="C28" s="73"/>
      <c r="D28" s="65"/>
      <c r="E28" s="66"/>
      <c r="F28" s="91"/>
      <c r="G28" s="92"/>
      <c r="H28" s="93"/>
      <c r="I28" s="107"/>
      <c r="J28" s="108" t="str">
        <f>$C9&amp;"　計"</f>
        <v>仮設工事　計</v>
      </c>
      <c r="K28" s="109">
        <f>SUBTOTAL(109,K11:K27)</f>
        <v>0</v>
      </c>
    </row>
    <row r="29" spans="1:11" ht="23.85" customHeight="1" x14ac:dyDescent="0.15">
      <c r="A29" s="36">
        <v>1</v>
      </c>
      <c r="C29" s="90" t="s">
        <v>58</v>
      </c>
      <c r="D29" s="110"/>
      <c r="E29" s="111"/>
      <c r="F29" s="129" t="s">
        <v>134</v>
      </c>
      <c r="G29" s="63"/>
      <c r="H29" s="64"/>
      <c r="I29" s="105"/>
      <c r="J29" s="106"/>
      <c r="K29" s="104"/>
    </row>
    <row r="30" spans="1:11" ht="23.85" customHeight="1" x14ac:dyDescent="0.15">
      <c r="A30" s="36">
        <v>1</v>
      </c>
      <c r="C30" s="73"/>
      <c r="D30" s="65" t="s">
        <v>59</v>
      </c>
      <c r="E30" s="66"/>
      <c r="F30" s="67"/>
      <c r="G30" s="63"/>
      <c r="H30" s="64"/>
      <c r="I30" s="105"/>
      <c r="J30" s="106"/>
      <c r="K30" s="104"/>
    </row>
    <row r="31" spans="1:11" ht="23.85" customHeight="1" x14ac:dyDescent="0.15">
      <c r="A31" s="36">
        <v>1</v>
      </c>
      <c r="C31" s="73"/>
      <c r="D31" s="65" t="s">
        <v>60</v>
      </c>
      <c r="E31" s="66"/>
      <c r="F31" s="67"/>
      <c r="G31" s="63"/>
      <c r="H31" s="64" t="s">
        <v>50</v>
      </c>
      <c r="I31" s="105"/>
      <c r="J31" s="106"/>
      <c r="K31" s="104">
        <f t="shared" ref="K31:K36" si="6">+I31*J31</f>
        <v>0</v>
      </c>
    </row>
    <row r="32" spans="1:11" ht="23.85" customHeight="1" x14ac:dyDescent="0.15">
      <c r="A32" s="36">
        <v>1</v>
      </c>
      <c r="C32" s="73"/>
      <c r="D32" s="65" t="s">
        <v>61</v>
      </c>
      <c r="E32" s="66"/>
      <c r="F32" s="67" t="s">
        <v>62</v>
      </c>
      <c r="G32" s="63"/>
      <c r="H32" s="64" t="s">
        <v>50</v>
      </c>
      <c r="I32" s="105"/>
      <c r="J32" s="106"/>
      <c r="K32" s="104">
        <f t="shared" si="6"/>
        <v>0</v>
      </c>
    </row>
    <row r="33" spans="1:11" ht="23.85" customHeight="1" x14ac:dyDescent="0.15">
      <c r="A33" s="36">
        <v>1</v>
      </c>
      <c r="C33" s="73"/>
      <c r="D33" s="65" t="s">
        <v>63</v>
      </c>
      <c r="E33" s="66"/>
      <c r="F33" s="67" t="s">
        <v>64</v>
      </c>
      <c r="G33" s="63"/>
      <c r="H33" s="64" t="s">
        <v>50</v>
      </c>
      <c r="I33" s="105"/>
      <c r="J33" s="106"/>
      <c r="K33" s="104">
        <f t="shared" si="6"/>
        <v>0</v>
      </c>
    </row>
    <row r="34" spans="1:11" ht="23.85" customHeight="1" x14ac:dyDescent="0.15">
      <c r="A34" s="36">
        <v>1</v>
      </c>
      <c r="C34" s="73"/>
      <c r="D34" s="65" t="s">
        <v>65</v>
      </c>
      <c r="E34" s="66"/>
      <c r="F34" s="67" t="s">
        <v>66</v>
      </c>
      <c r="G34" s="63"/>
      <c r="H34" s="64" t="s">
        <v>56</v>
      </c>
      <c r="I34" s="105"/>
      <c r="J34" s="106"/>
      <c r="K34" s="104">
        <f t="shared" si="6"/>
        <v>0</v>
      </c>
    </row>
    <row r="35" spans="1:11" ht="23.85" customHeight="1" x14ac:dyDescent="0.15">
      <c r="A35" s="36">
        <v>1</v>
      </c>
      <c r="C35" s="73"/>
      <c r="D35" s="65" t="s">
        <v>67</v>
      </c>
      <c r="E35" s="66"/>
      <c r="F35" s="67" t="s">
        <v>57</v>
      </c>
      <c r="G35" s="63"/>
      <c r="H35" s="64" t="s">
        <v>56</v>
      </c>
      <c r="I35" s="105"/>
      <c r="J35" s="106"/>
      <c r="K35" s="104">
        <f t="shared" ref="K35" si="7">+I35*J35</f>
        <v>0</v>
      </c>
    </row>
    <row r="36" spans="1:11" ht="23.85" customHeight="1" x14ac:dyDescent="0.15">
      <c r="A36" s="36">
        <v>1</v>
      </c>
      <c r="C36" s="73"/>
      <c r="D36" s="65" t="s">
        <v>68</v>
      </c>
      <c r="E36" s="66"/>
      <c r="F36" s="67" t="s">
        <v>57</v>
      </c>
      <c r="G36" s="63"/>
      <c r="H36" s="64"/>
      <c r="I36" s="105"/>
      <c r="J36" s="106"/>
      <c r="K36" s="104">
        <f t="shared" si="6"/>
        <v>0</v>
      </c>
    </row>
    <row r="37" spans="1:11" ht="23.85" customHeight="1" x14ac:dyDescent="0.15">
      <c r="A37" s="36">
        <v>1</v>
      </c>
      <c r="C37" s="73"/>
      <c r="D37" s="65"/>
      <c r="E37" s="66"/>
      <c r="F37" s="91"/>
      <c r="G37" s="92"/>
      <c r="H37" s="93"/>
      <c r="I37" s="107"/>
      <c r="J37" s="108" t="str">
        <f>$C29&amp;"　計"</f>
        <v>石綿養生工事　計</v>
      </c>
      <c r="K37" s="109">
        <f>SUBTOTAL(109,K30:K36)</f>
        <v>0</v>
      </c>
    </row>
    <row r="38" spans="1:11" ht="23.85" customHeight="1" x14ac:dyDescent="0.15">
      <c r="A38" s="36">
        <v>1</v>
      </c>
      <c r="C38" s="90" t="s">
        <v>69</v>
      </c>
      <c r="D38" s="110"/>
      <c r="E38" s="111"/>
      <c r="F38" s="130" t="s">
        <v>134</v>
      </c>
      <c r="G38" s="63"/>
      <c r="H38" s="64"/>
      <c r="I38" s="105"/>
      <c r="J38" s="106"/>
      <c r="K38" s="104"/>
    </row>
    <row r="39" spans="1:11" ht="23.85" customHeight="1" x14ac:dyDescent="0.15">
      <c r="A39" s="36">
        <v>1</v>
      </c>
      <c r="C39" s="73"/>
      <c r="D39" s="65" t="s">
        <v>70</v>
      </c>
      <c r="E39" s="66"/>
      <c r="F39" s="67"/>
      <c r="G39" s="63"/>
      <c r="H39" s="64"/>
      <c r="I39" s="105"/>
      <c r="J39" s="106"/>
      <c r="K39" s="104"/>
    </row>
    <row r="40" spans="1:11" ht="23.85" customHeight="1" x14ac:dyDescent="0.15">
      <c r="A40" s="36">
        <v>1</v>
      </c>
      <c r="C40" s="73"/>
      <c r="D40" s="65" t="s">
        <v>145</v>
      </c>
      <c r="E40" s="66"/>
      <c r="F40" s="67" t="s">
        <v>151</v>
      </c>
      <c r="G40" s="63"/>
      <c r="H40" s="64" t="s">
        <v>50</v>
      </c>
      <c r="I40" s="105">
        <v>16.5</v>
      </c>
      <c r="J40" s="106"/>
      <c r="K40" s="104">
        <f t="shared" ref="K40:K52" si="8">+I40*J40</f>
        <v>0</v>
      </c>
    </row>
    <row r="41" spans="1:11" ht="23.85" customHeight="1" x14ac:dyDescent="0.15">
      <c r="A41" s="36">
        <v>1</v>
      </c>
      <c r="C41" s="73"/>
      <c r="D41" s="65" t="s">
        <v>143</v>
      </c>
      <c r="E41" s="66"/>
      <c r="F41" s="67" t="s">
        <v>151</v>
      </c>
      <c r="G41" s="63"/>
      <c r="H41" s="64" t="s">
        <v>50</v>
      </c>
      <c r="I41" s="105"/>
      <c r="J41" s="106"/>
      <c r="K41" s="104">
        <f t="shared" si="8"/>
        <v>0</v>
      </c>
    </row>
    <row r="42" spans="1:11" ht="23.85" customHeight="1" x14ac:dyDescent="0.15">
      <c r="A42" s="36">
        <v>1</v>
      </c>
      <c r="C42" s="73"/>
      <c r="D42" s="65" t="s">
        <v>144</v>
      </c>
      <c r="E42" s="66"/>
      <c r="F42" s="67" t="s">
        <v>151</v>
      </c>
      <c r="G42" s="63"/>
      <c r="H42" s="64" t="s">
        <v>50</v>
      </c>
      <c r="I42" s="105"/>
      <c r="J42" s="106"/>
      <c r="K42" s="104">
        <f t="shared" si="8"/>
        <v>0</v>
      </c>
    </row>
    <row r="43" spans="1:11" ht="23.85" customHeight="1" x14ac:dyDescent="0.15">
      <c r="A43" s="36">
        <v>1</v>
      </c>
      <c r="C43" s="73"/>
      <c r="D43" s="65" t="s">
        <v>152</v>
      </c>
      <c r="E43" s="66"/>
      <c r="F43" s="67" t="s">
        <v>151</v>
      </c>
      <c r="G43" s="63"/>
      <c r="H43" s="64" t="s">
        <v>50</v>
      </c>
      <c r="I43" s="105"/>
      <c r="J43" s="106"/>
      <c r="K43" s="104">
        <f t="shared" si="8"/>
        <v>0</v>
      </c>
    </row>
    <row r="44" spans="1:11" ht="23.85" customHeight="1" x14ac:dyDescent="0.15">
      <c r="A44" s="36">
        <v>1</v>
      </c>
      <c r="C44" s="73"/>
      <c r="D44" s="65" t="s">
        <v>153</v>
      </c>
      <c r="E44" s="66"/>
      <c r="F44" s="67" t="s">
        <v>156</v>
      </c>
      <c r="G44" s="63"/>
      <c r="H44" s="64" t="s">
        <v>50</v>
      </c>
      <c r="I44" s="105"/>
      <c r="J44" s="106"/>
      <c r="K44" s="104">
        <f t="shared" si="8"/>
        <v>0</v>
      </c>
    </row>
    <row r="45" spans="1:11" ht="23.85" customHeight="1" x14ac:dyDescent="0.15">
      <c r="A45" s="36">
        <v>1</v>
      </c>
      <c r="C45" s="73"/>
      <c r="D45" s="65" t="s">
        <v>154</v>
      </c>
      <c r="E45" s="66"/>
      <c r="F45" s="67" t="s">
        <v>155</v>
      </c>
      <c r="G45" s="63"/>
      <c r="H45" s="64" t="s">
        <v>50</v>
      </c>
      <c r="I45" s="105"/>
      <c r="J45" s="106"/>
      <c r="K45" s="104">
        <f t="shared" ref="K45" si="9">+I45*J45</f>
        <v>0</v>
      </c>
    </row>
    <row r="46" spans="1:11" ht="23.85" customHeight="1" x14ac:dyDescent="0.15">
      <c r="A46" s="36">
        <v>1</v>
      </c>
      <c r="C46" s="73"/>
      <c r="D46" s="65" t="s">
        <v>215</v>
      </c>
      <c r="E46" s="66"/>
      <c r="F46" s="67" t="s">
        <v>150</v>
      </c>
      <c r="G46" s="63"/>
      <c r="H46" s="64" t="s">
        <v>184</v>
      </c>
      <c r="I46" s="105"/>
      <c r="J46" s="106"/>
      <c r="K46" s="104">
        <f t="shared" si="8"/>
        <v>0</v>
      </c>
    </row>
    <row r="47" spans="1:11" ht="23.85" customHeight="1" x14ac:dyDescent="0.15">
      <c r="A47" s="36">
        <v>1</v>
      </c>
      <c r="C47" s="73"/>
      <c r="D47" s="65" t="s">
        <v>146</v>
      </c>
      <c r="E47" s="66"/>
      <c r="F47" s="67" t="s">
        <v>150</v>
      </c>
      <c r="G47" s="63"/>
      <c r="H47" s="64" t="s">
        <v>50</v>
      </c>
      <c r="I47" s="105"/>
      <c r="J47" s="106"/>
      <c r="K47" s="104">
        <f t="shared" si="8"/>
        <v>0</v>
      </c>
    </row>
    <row r="48" spans="1:11" ht="23.85" customHeight="1" x14ac:dyDescent="0.15">
      <c r="A48" s="36">
        <v>1</v>
      </c>
      <c r="C48" s="73"/>
      <c r="D48" s="65" t="s">
        <v>147</v>
      </c>
      <c r="E48" s="66"/>
      <c r="F48" s="67" t="s">
        <v>71</v>
      </c>
      <c r="G48" s="63"/>
      <c r="H48" s="64" t="s">
        <v>50</v>
      </c>
      <c r="I48" s="105"/>
      <c r="J48" s="106"/>
      <c r="K48" s="104">
        <f t="shared" si="8"/>
        <v>0</v>
      </c>
    </row>
    <row r="49" spans="1:11" ht="23.85" customHeight="1" x14ac:dyDescent="0.15">
      <c r="A49" s="36">
        <v>1</v>
      </c>
      <c r="C49" s="73"/>
      <c r="D49" s="65" t="s">
        <v>148</v>
      </c>
      <c r="E49" s="66"/>
      <c r="F49" s="67" t="s">
        <v>149</v>
      </c>
      <c r="G49" s="63"/>
      <c r="H49" s="64" t="s">
        <v>50</v>
      </c>
      <c r="I49" s="105"/>
      <c r="J49" s="106"/>
      <c r="K49" s="104">
        <f t="shared" si="8"/>
        <v>0</v>
      </c>
    </row>
    <row r="50" spans="1:11" ht="23.85" customHeight="1" x14ac:dyDescent="0.15">
      <c r="A50" s="36">
        <v>1</v>
      </c>
      <c r="C50" s="73"/>
      <c r="D50" s="65" t="s">
        <v>72</v>
      </c>
      <c r="E50" s="66"/>
      <c r="F50" s="67" t="s">
        <v>73</v>
      </c>
      <c r="G50" s="63"/>
      <c r="H50" s="64" t="s">
        <v>56</v>
      </c>
      <c r="I50" s="105"/>
      <c r="J50" s="106"/>
      <c r="K50" s="104">
        <f t="shared" si="8"/>
        <v>0</v>
      </c>
    </row>
    <row r="51" spans="1:11" ht="23.85" customHeight="1" x14ac:dyDescent="0.15">
      <c r="A51" s="36">
        <v>1</v>
      </c>
      <c r="C51" s="73"/>
      <c r="D51" s="65" t="s">
        <v>74</v>
      </c>
      <c r="E51" s="66"/>
      <c r="F51" s="67" t="s">
        <v>57</v>
      </c>
      <c r="G51" s="63"/>
      <c r="H51" s="64" t="s">
        <v>56</v>
      </c>
      <c r="I51" s="105"/>
      <c r="J51" s="106"/>
      <c r="K51" s="104">
        <f t="shared" si="8"/>
        <v>0</v>
      </c>
    </row>
    <row r="52" spans="1:11" ht="23.85" customHeight="1" x14ac:dyDescent="0.15">
      <c r="A52" s="36">
        <v>1</v>
      </c>
      <c r="C52" s="73"/>
      <c r="D52" s="65" t="s">
        <v>68</v>
      </c>
      <c r="E52" s="66"/>
      <c r="F52" s="67" t="s">
        <v>57</v>
      </c>
      <c r="G52" s="63"/>
      <c r="H52" s="64"/>
      <c r="I52" s="105"/>
      <c r="J52" s="106"/>
      <c r="K52" s="104">
        <f t="shared" si="8"/>
        <v>0</v>
      </c>
    </row>
    <row r="53" spans="1:11" ht="23.85" customHeight="1" x14ac:dyDescent="0.15">
      <c r="A53" s="36">
        <v>1</v>
      </c>
      <c r="C53" s="73"/>
      <c r="D53" s="65"/>
      <c r="E53" s="66"/>
      <c r="F53" s="91"/>
      <c r="G53" s="92"/>
      <c r="H53" s="93"/>
      <c r="I53" s="107"/>
      <c r="J53" s="108" t="str">
        <f>$C38&amp;"　計"</f>
        <v>石綿除去工事　計</v>
      </c>
      <c r="K53" s="109">
        <f>SUBTOTAL(109,K39:K52)</f>
        <v>0</v>
      </c>
    </row>
    <row r="54" spans="1:11" ht="23.85" customHeight="1" x14ac:dyDescent="0.15">
      <c r="A54" s="36">
        <v>1</v>
      </c>
      <c r="C54" s="90" t="s">
        <v>157</v>
      </c>
      <c r="D54" s="110"/>
      <c r="E54" s="111"/>
      <c r="F54" s="130" t="s">
        <v>134</v>
      </c>
      <c r="G54" s="63"/>
      <c r="H54" s="64"/>
      <c r="I54" s="105"/>
      <c r="J54" s="106"/>
      <c r="K54" s="104"/>
    </row>
    <row r="55" spans="1:11" ht="23.85" customHeight="1" x14ac:dyDescent="0.15">
      <c r="A55" s="36">
        <v>1</v>
      </c>
      <c r="C55" s="73"/>
      <c r="D55" s="65" t="s">
        <v>158</v>
      </c>
      <c r="E55" s="66"/>
      <c r="F55" s="67" t="s">
        <v>162</v>
      </c>
      <c r="G55" s="63"/>
      <c r="H55" s="64" t="s">
        <v>50</v>
      </c>
      <c r="I55" s="105"/>
      <c r="J55" s="106"/>
      <c r="K55" s="104">
        <f t="shared" ref="K55:K70" si="10">+I55*J55</f>
        <v>0</v>
      </c>
    </row>
    <row r="56" spans="1:11" ht="23.85" customHeight="1" x14ac:dyDescent="0.15">
      <c r="A56" s="36">
        <v>1</v>
      </c>
      <c r="C56" s="73"/>
      <c r="D56" s="65" t="s">
        <v>159</v>
      </c>
      <c r="E56" s="66"/>
      <c r="F56" s="67" t="s">
        <v>162</v>
      </c>
      <c r="G56" s="63"/>
      <c r="H56" s="64" t="s">
        <v>50</v>
      </c>
      <c r="I56" s="105"/>
      <c r="J56" s="106"/>
      <c r="K56" s="104">
        <f t="shared" si="10"/>
        <v>0</v>
      </c>
    </row>
    <row r="57" spans="1:11" ht="23.85" customHeight="1" x14ac:dyDescent="0.15">
      <c r="A57" s="36">
        <v>1</v>
      </c>
      <c r="C57" s="73"/>
      <c r="D57" s="65" t="s">
        <v>160</v>
      </c>
      <c r="E57" s="66"/>
      <c r="F57" s="67" t="s">
        <v>193</v>
      </c>
      <c r="G57" s="63"/>
      <c r="H57" s="64" t="s">
        <v>161</v>
      </c>
      <c r="I57" s="105"/>
      <c r="J57" s="106"/>
      <c r="K57" s="104">
        <f t="shared" si="10"/>
        <v>0</v>
      </c>
    </row>
    <row r="58" spans="1:11" ht="23.85" customHeight="1" x14ac:dyDescent="0.15">
      <c r="A58" s="36">
        <v>1</v>
      </c>
      <c r="C58" s="73"/>
      <c r="D58" s="65" t="s">
        <v>163</v>
      </c>
      <c r="E58" s="66"/>
      <c r="F58" s="67" t="s">
        <v>164</v>
      </c>
      <c r="G58" s="63"/>
      <c r="H58" s="64" t="s">
        <v>50</v>
      </c>
      <c r="I58" s="105"/>
      <c r="J58" s="106"/>
      <c r="K58" s="104">
        <f t="shared" si="10"/>
        <v>0</v>
      </c>
    </row>
    <row r="59" spans="1:11" ht="23.85" customHeight="1" x14ac:dyDescent="0.15">
      <c r="A59" s="36">
        <v>1</v>
      </c>
      <c r="C59" s="73"/>
      <c r="D59" s="65" t="s">
        <v>175</v>
      </c>
      <c r="E59" s="66"/>
      <c r="F59" s="67" t="s">
        <v>176</v>
      </c>
      <c r="G59" s="63"/>
      <c r="H59" s="64" t="s">
        <v>50</v>
      </c>
      <c r="I59" s="105"/>
      <c r="J59" s="106"/>
      <c r="K59" s="104">
        <f t="shared" si="10"/>
        <v>0</v>
      </c>
    </row>
    <row r="60" spans="1:11" ht="23.85" customHeight="1" x14ac:dyDescent="0.15">
      <c r="A60" s="36">
        <v>1</v>
      </c>
      <c r="C60" s="73"/>
      <c r="D60" s="65" t="s">
        <v>177</v>
      </c>
      <c r="E60" s="66"/>
      <c r="F60" s="67" t="s">
        <v>176</v>
      </c>
      <c r="G60" s="63"/>
      <c r="H60" s="64" t="s">
        <v>50</v>
      </c>
      <c r="I60" s="105"/>
      <c r="J60" s="106"/>
      <c r="K60" s="104">
        <f t="shared" si="10"/>
        <v>0</v>
      </c>
    </row>
    <row r="61" spans="1:11" ht="23.85" customHeight="1" x14ac:dyDescent="0.15">
      <c r="A61" s="36">
        <v>1</v>
      </c>
      <c r="C61" s="73"/>
      <c r="D61" s="65" t="s">
        <v>173</v>
      </c>
      <c r="E61" s="66"/>
      <c r="F61" s="67" t="s">
        <v>174</v>
      </c>
      <c r="G61" s="63"/>
      <c r="H61" s="64" t="s">
        <v>50</v>
      </c>
      <c r="I61" s="105"/>
      <c r="J61" s="106"/>
      <c r="K61" s="104">
        <f t="shared" si="10"/>
        <v>0</v>
      </c>
    </row>
    <row r="62" spans="1:11" ht="23.85" customHeight="1" x14ac:dyDescent="0.15">
      <c r="A62" s="36">
        <v>1</v>
      </c>
      <c r="C62" s="73"/>
      <c r="D62" s="65" t="s">
        <v>216</v>
      </c>
      <c r="E62" s="66"/>
      <c r="F62" s="67" t="s">
        <v>217</v>
      </c>
      <c r="G62" s="63"/>
      <c r="H62" s="64" t="s">
        <v>184</v>
      </c>
      <c r="I62" s="105"/>
      <c r="J62" s="106"/>
      <c r="K62" s="104">
        <f t="shared" si="10"/>
        <v>0</v>
      </c>
    </row>
    <row r="63" spans="1:11" ht="23.85" customHeight="1" x14ac:dyDescent="0.15">
      <c r="A63" s="36">
        <v>1</v>
      </c>
      <c r="C63" s="73"/>
      <c r="D63" s="65" t="s">
        <v>178</v>
      </c>
      <c r="E63" s="66"/>
      <c r="F63" s="67" t="s">
        <v>179</v>
      </c>
      <c r="G63" s="63"/>
      <c r="H63" s="64" t="s">
        <v>50</v>
      </c>
      <c r="I63" s="105"/>
      <c r="J63" s="106"/>
      <c r="K63" s="104">
        <f t="shared" si="10"/>
        <v>0</v>
      </c>
    </row>
    <row r="64" spans="1:11" ht="23.85" customHeight="1" x14ac:dyDescent="0.15">
      <c r="A64" s="36">
        <v>1</v>
      </c>
      <c r="C64" s="73"/>
      <c r="D64" s="65" t="s">
        <v>180</v>
      </c>
      <c r="E64" s="66"/>
      <c r="F64" s="67" t="s">
        <v>181</v>
      </c>
      <c r="G64" s="63"/>
      <c r="H64" s="64" t="s">
        <v>50</v>
      </c>
      <c r="I64" s="105"/>
      <c r="J64" s="106"/>
      <c r="K64" s="104">
        <f t="shared" si="10"/>
        <v>0</v>
      </c>
    </row>
    <row r="65" spans="1:11" ht="23.85" customHeight="1" x14ac:dyDescent="0.15">
      <c r="A65" s="36">
        <v>1</v>
      </c>
      <c r="C65" s="73"/>
      <c r="D65" s="65" t="s">
        <v>182</v>
      </c>
      <c r="E65" s="66"/>
      <c r="F65" s="67" t="s">
        <v>183</v>
      </c>
      <c r="G65" s="63"/>
      <c r="H65" s="64" t="s">
        <v>184</v>
      </c>
      <c r="I65" s="105"/>
      <c r="J65" s="106"/>
      <c r="K65" s="104">
        <f t="shared" si="10"/>
        <v>0</v>
      </c>
    </row>
    <row r="66" spans="1:11" ht="23.85" customHeight="1" x14ac:dyDescent="0.15">
      <c r="A66" s="36">
        <v>1</v>
      </c>
      <c r="C66" s="73"/>
      <c r="D66" s="65" t="s">
        <v>185</v>
      </c>
      <c r="E66" s="66"/>
      <c r="F66" s="67" t="s">
        <v>186</v>
      </c>
      <c r="G66" s="63"/>
      <c r="H66" s="64" t="s">
        <v>184</v>
      </c>
      <c r="I66" s="105"/>
      <c r="J66" s="106"/>
      <c r="K66" s="104">
        <f t="shared" si="10"/>
        <v>0</v>
      </c>
    </row>
    <row r="67" spans="1:11" ht="23.85" customHeight="1" x14ac:dyDescent="0.15">
      <c r="A67" s="36">
        <v>1</v>
      </c>
      <c r="C67" s="73"/>
      <c r="D67" s="65" t="s">
        <v>189</v>
      </c>
      <c r="E67" s="66"/>
      <c r="F67" s="67" t="s">
        <v>190</v>
      </c>
      <c r="G67" s="63"/>
      <c r="H67" s="64" t="s">
        <v>78</v>
      </c>
      <c r="I67" s="105"/>
      <c r="J67" s="106"/>
      <c r="K67" s="104">
        <f t="shared" si="10"/>
        <v>0</v>
      </c>
    </row>
    <row r="68" spans="1:11" ht="23.85" customHeight="1" x14ac:dyDescent="0.15">
      <c r="A68" s="36">
        <v>1</v>
      </c>
      <c r="C68" s="73"/>
      <c r="D68" s="65" t="s">
        <v>187</v>
      </c>
      <c r="E68" s="66"/>
      <c r="F68" s="67" t="s">
        <v>188</v>
      </c>
      <c r="G68" s="63"/>
      <c r="H68" s="64" t="s">
        <v>78</v>
      </c>
      <c r="I68" s="105"/>
      <c r="J68" s="106"/>
      <c r="K68" s="104">
        <f t="shared" si="10"/>
        <v>0</v>
      </c>
    </row>
    <row r="69" spans="1:11" ht="23.85" customHeight="1" x14ac:dyDescent="0.15">
      <c r="A69" s="36">
        <v>1</v>
      </c>
      <c r="C69" s="73"/>
      <c r="D69" s="65" t="s">
        <v>191</v>
      </c>
      <c r="E69" s="66"/>
      <c r="F69" s="67" t="s">
        <v>192</v>
      </c>
      <c r="G69" s="63"/>
      <c r="H69" s="64" t="s">
        <v>78</v>
      </c>
      <c r="I69" s="105"/>
      <c r="J69" s="106"/>
      <c r="K69" s="104">
        <f t="shared" si="10"/>
        <v>0</v>
      </c>
    </row>
    <row r="70" spans="1:11" ht="23.85" customHeight="1" x14ac:dyDescent="0.15">
      <c r="A70" s="36">
        <v>1</v>
      </c>
      <c r="C70" s="73"/>
      <c r="D70" s="65" t="s">
        <v>68</v>
      </c>
      <c r="E70" s="66"/>
      <c r="F70" s="67" t="s">
        <v>57</v>
      </c>
      <c r="G70" s="63"/>
      <c r="H70" s="64"/>
      <c r="I70" s="105"/>
      <c r="J70" s="106"/>
      <c r="K70" s="104">
        <f t="shared" si="10"/>
        <v>0</v>
      </c>
    </row>
    <row r="71" spans="1:11" ht="23.85" customHeight="1" x14ac:dyDescent="0.15">
      <c r="A71" s="36">
        <v>1</v>
      </c>
      <c r="C71" s="73"/>
      <c r="D71" s="65"/>
      <c r="E71" s="66"/>
      <c r="F71" s="91"/>
      <c r="G71" s="92"/>
      <c r="H71" s="93"/>
      <c r="I71" s="107"/>
      <c r="J71" s="108" t="str">
        <f>$C54&amp;"　計"</f>
        <v>復旧工事　計</v>
      </c>
      <c r="K71" s="109">
        <f>SUBTOTAL(109,K55:K70)</f>
        <v>0</v>
      </c>
    </row>
    <row r="72" spans="1:11" ht="23.85" customHeight="1" x14ac:dyDescent="0.15">
      <c r="A72" s="36">
        <v>1</v>
      </c>
      <c r="C72" s="90" t="s">
        <v>194</v>
      </c>
      <c r="D72" s="110"/>
      <c r="E72" s="111"/>
      <c r="F72" s="130" t="s">
        <v>134</v>
      </c>
      <c r="G72" s="63"/>
      <c r="H72" s="64"/>
      <c r="I72" s="105"/>
      <c r="J72" s="106"/>
      <c r="K72" s="104"/>
    </row>
    <row r="73" spans="1:11" ht="23.85" customHeight="1" x14ac:dyDescent="0.15">
      <c r="A73" s="36">
        <v>1</v>
      </c>
      <c r="C73" s="73"/>
      <c r="D73" s="65" t="s">
        <v>195</v>
      </c>
      <c r="E73" s="66"/>
      <c r="F73" s="67" t="s">
        <v>196</v>
      </c>
      <c r="G73" s="63"/>
      <c r="H73" s="64" t="s">
        <v>78</v>
      </c>
      <c r="I73" s="105"/>
      <c r="J73" s="106"/>
      <c r="K73" s="104">
        <f t="shared" ref="K73:K75" si="11">+I73*J73</f>
        <v>0</v>
      </c>
    </row>
    <row r="74" spans="1:11" ht="23.85" customHeight="1" x14ac:dyDescent="0.15">
      <c r="A74" s="36">
        <v>1</v>
      </c>
      <c r="C74" s="73"/>
      <c r="D74" s="65" t="s">
        <v>195</v>
      </c>
      <c r="E74" s="66"/>
      <c r="F74" s="67" t="s">
        <v>197</v>
      </c>
      <c r="G74" s="63"/>
      <c r="H74" s="64" t="s">
        <v>78</v>
      </c>
      <c r="I74" s="105"/>
      <c r="J74" s="106"/>
      <c r="K74" s="104">
        <f t="shared" si="11"/>
        <v>0</v>
      </c>
    </row>
    <row r="75" spans="1:11" ht="23.85" customHeight="1" x14ac:dyDescent="0.15">
      <c r="A75" s="36">
        <v>1</v>
      </c>
      <c r="C75" s="73"/>
      <c r="D75" s="65" t="s">
        <v>198</v>
      </c>
      <c r="E75" s="66"/>
      <c r="F75" s="67" t="s">
        <v>199</v>
      </c>
      <c r="G75" s="63"/>
      <c r="H75" s="64" t="s">
        <v>78</v>
      </c>
      <c r="I75" s="105"/>
      <c r="J75" s="106"/>
      <c r="K75" s="104">
        <f t="shared" si="11"/>
        <v>0</v>
      </c>
    </row>
    <row r="76" spans="1:11" ht="23.85" customHeight="1" x14ac:dyDescent="0.15">
      <c r="A76" s="36">
        <v>1</v>
      </c>
      <c r="C76" s="73"/>
      <c r="D76" s="65" t="s">
        <v>200</v>
      </c>
      <c r="E76" s="66"/>
      <c r="F76" s="67" t="s">
        <v>201</v>
      </c>
      <c r="G76" s="63"/>
      <c r="H76" s="64" t="s">
        <v>78</v>
      </c>
      <c r="I76" s="105"/>
      <c r="J76" s="106"/>
      <c r="K76" s="104">
        <f t="shared" ref="K76:K81" si="12">+I76*J76</f>
        <v>0</v>
      </c>
    </row>
    <row r="77" spans="1:11" ht="23.85" customHeight="1" x14ac:dyDescent="0.15">
      <c r="A77" s="36">
        <v>1</v>
      </c>
      <c r="C77" s="73"/>
      <c r="D77" s="65" t="s">
        <v>202</v>
      </c>
      <c r="E77" s="66"/>
      <c r="F77" s="67" t="s">
        <v>203</v>
      </c>
      <c r="G77" s="63"/>
      <c r="H77" s="64" t="s">
        <v>78</v>
      </c>
      <c r="I77" s="105"/>
      <c r="J77" s="106"/>
      <c r="K77" s="104">
        <f t="shared" ref="K77" si="13">+I77*J77</f>
        <v>0</v>
      </c>
    </row>
    <row r="78" spans="1:11" ht="23.85" customHeight="1" x14ac:dyDescent="0.15">
      <c r="A78" s="36">
        <v>1</v>
      </c>
      <c r="C78" s="73"/>
      <c r="D78" s="65" t="s">
        <v>204</v>
      </c>
      <c r="E78" s="66"/>
      <c r="F78" s="67" t="s">
        <v>203</v>
      </c>
      <c r="G78" s="63"/>
      <c r="H78" s="64" t="s">
        <v>78</v>
      </c>
      <c r="I78" s="105"/>
      <c r="J78" s="106"/>
      <c r="K78" s="104">
        <f t="shared" si="12"/>
        <v>0</v>
      </c>
    </row>
    <row r="79" spans="1:11" ht="23.85" customHeight="1" x14ac:dyDescent="0.15">
      <c r="A79" s="36">
        <v>1</v>
      </c>
      <c r="C79" s="73"/>
      <c r="D79" s="65" t="s">
        <v>205</v>
      </c>
      <c r="E79" s="66"/>
      <c r="F79" s="67" t="s">
        <v>156</v>
      </c>
      <c r="G79" s="63"/>
      <c r="H79" s="64" t="s">
        <v>78</v>
      </c>
      <c r="I79" s="105"/>
      <c r="J79" s="106"/>
      <c r="K79" s="104">
        <f t="shared" ref="K79" si="14">+I79*J79</f>
        <v>0</v>
      </c>
    </row>
    <row r="80" spans="1:11" ht="23.85" customHeight="1" x14ac:dyDescent="0.15">
      <c r="A80" s="36">
        <v>1</v>
      </c>
      <c r="C80" s="73"/>
      <c r="D80" s="65" t="s">
        <v>206</v>
      </c>
      <c r="E80" s="66"/>
      <c r="F80" s="67" t="s">
        <v>156</v>
      </c>
      <c r="G80" s="63"/>
      <c r="H80" s="64" t="s">
        <v>78</v>
      </c>
      <c r="I80" s="105"/>
      <c r="J80" s="106"/>
      <c r="K80" s="104">
        <f t="shared" si="12"/>
        <v>0</v>
      </c>
    </row>
    <row r="81" spans="1:11" ht="23.85" customHeight="1" x14ac:dyDescent="0.15">
      <c r="A81" s="36">
        <v>1</v>
      </c>
      <c r="C81" s="73"/>
      <c r="D81" s="65" t="s">
        <v>68</v>
      </c>
      <c r="E81" s="66"/>
      <c r="F81" s="67" t="s">
        <v>57</v>
      </c>
      <c r="G81" s="63"/>
      <c r="H81" s="64"/>
      <c r="I81" s="105"/>
      <c r="J81" s="106"/>
      <c r="K81" s="104">
        <f t="shared" si="12"/>
        <v>0</v>
      </c>
    </row>
    <row r="82" spans="1:11" ht="23.85" customHeight="1" x14ac:dyDescent="0.15">
      <c r="A82" s="36">
        <v>1</v>
      </c>
      <c r="C82" s="73"/>
      <c r="D82" s="65"/>
      <c r="E82" s="66"/>
      <c r="F82" s="91"/>
      <c r="G82" s="92"/>
      <c r="H82" s="93"/>
      <c r="I82" s="107"/>
      <c r="J82" s="108" t="str">
        <f>$C72&amp;"　計"</f>
        <v>設備工事　計</v>
      </c>
      <c r="K82" s="109">
        <f>SUBTOTAL(109,K73:K81)</f>
        <v>0</v>
      </c>
    </row>
    <row r="83" spans="1:11" ht="23.85" customHeight="1" x14ac:dyDescent="0.15">
      <c r="A83" s="36">
        <v>1</v>
      </c>
      <c r="C83" s="90" t="s">
        <v>75</v>
      </c>
      <c r="D83" s="110"/>
      <c r="E83" s="111"/>
      <c r="F83" s="130" t="s">
        <v>134</v>
      </c>
      <c r="G83" s="63"/>
      <c r="H83" s="64"/>
      <c r="I83" s="105"/>
      <c r="J83" s="106"/>
      <c r="K83" s="104"/>
    </row>
    <row r="84" spans="1:11" ht="23.85" customHeight="1" x14ac:dyDescent="0.15">
      <c r="A84" s="36">
        <v>1</v>
      </c>
      <c r="C84" s="73"/>
      <c r="D84" s="65" t="s">
        <v>76</v>
      </c>
      <c r="E84" s="66"/>
      <c r="F84" s="67" t="s">
        <v>77</v>
      </c>
      <c r="G84" s="63"/>
      <c r="H84" s="64" t="s">
        <v>78</v>
      </c>
      <c r="I84" s="105"/>
      <c r="J84" s="106"/>
      <c r="K84" s="104">
        <f t="shared" ref="K84:K90" si="15">+I84*J84</f>
        <v>0</v>
      </c>
    </row>
    <row r="85" spans="1:11" ht="23.85" customHeight="1" x14ac:dyDescent="0.15">
      <c r="A85" s="36">
        <v>1</v>
      </c>
      <c r="C85" s="73"/>
      <c r="D85" s="65" t="s">
        <v>79</v>
      </c>
      <c r="E85" s="66"/>
      <c r="F85" s="67" t="s">
        <v>80</v>
      </c>
      <c r="G85" s="63"/>
      <c r="H85" s="64" t="s">
        <v>78</v>
      </c>
      <c r="I85" s="105"/>
      <c r="J85" s="106"/>
      <c r="K85" s="104">
        <f t="shared" si="15"/>
        <v>0</v>
      </c>
    </row>
    <row r="86" spans="1:11" ht="23.85" customHeight="1" x14ac:dyDescent="0.15">
      <c r="A86" s="36">
        <v>1</v>
      </c>
      <c r="C86" s="73"/>
      <c r="D86" s="65" t="s">
        <v>81</v>
      </c>
      <c r="E86" s="66"/>
      <c r="F86" s="67" t="s">
        <v>82</v>
      </c>
      <c r="G86" s="63"/>
      <c r="H86" s="64" t="s">
        <v>83</v>
      </c>
      <c r="I86" s="105"/>
      <c r="J86" s="106"/>
      <c r="K86" s="104">
        <f t="shared" si="15"/>
        <v>0</v>
      </c>
    </row>
    <row r="87" spans="1:11" ht="23.85" customHeight="1" x14ac:dyDescent="0.15">
      <c r="A87" s="36">
        <v>1</v>
      </c>
      <c r="C87" s="73"/>
      <c r="D87" s="65" t="s">
        <v>84</v>
      </c>
      <c r="E87" s="66"/>
      <c r="F87" s="67" t="s">
        <v>80</v>
      </c>
      <c r="G87" s="63"/>
      <c r="H87" s="64" t="s">
        <v>83</v>
      </c>
      <c r="I87" s="105"/>
      <c r="J87" s="106"/>
      <c r="K87" s="104">
        <f t="shared" si="15"/>
        <v>0</v>
      </c>
    </row>
    <row r="88" spans="1:11" ht="23.85" customHeight="1" x14ac:dyDescent="0.15">
      <c r="A88" s="36">
        <v>1</v>
      </c>
      <c r="C88" s="73"/>
      <c r="D88" s="65" t="s">
        <v>85</v>
      </c>
      <c r="E88" s="66"/>
      <c r="F88" s="67" t="s">
        <v>86</v>
      </c>
      <c r="G88" s="63"/>
      <c r="H88" s="64" t="s">
        <v>87</v>
      </c>
      <c r="I88" s="105"/>
      <c r="J88" s="106"/>
      <c r="K88" s="104">
        <f t="shared" si="15"/>
        <v>0</v>
      </c>
    </row>
    <row r="89" spans="1:11" ht="23.85" customHeight="1" x14ac:dyDescent="0.15">
      <c r="A89" s="36">
        <v>1</v>
      </c>
      <c r="C89" s="73"/>
      <c r="D89" s="65" t="s">
        <v>85</v>
      </c>
      <c r="E89" s="66"/>
      <c r="F89" s="67" t="s">
        <v>88</v>
      </c>
      <c r="G89" s="63"/>
      <c r="H89" s="64" t="s">
        <v>89</v>
      </c>
      <c r="I89" s="105"/>
      <c r="J89" s="106"/>
      <c r="K89" s="104">
        <f t="shared" si="15"/>
        <v>0</v>
      </c>
    </row>
    <row r="90" spans="1:11" ht="23.85" customHeight="1" x14ac:dyDescent="0.15">
      <c r="A90" s="36">
        <v>1</v>
      </c>
      <c r="C90" s="73"/>
      <c r="D90" s="65" t="s">
        <v>68</v>
      </c>
      <c r="E90" s="66"/>
      <c r="F90" s="67" t="s">
        <v>57</v>
      </c>
      <c r="G90" s="63"/>
      <c r="H90" s="64"/>
      <c r="I90" s="105"/>
      <c r="J90" s="106"/>
      <c r="K90" s="104">
        <f t="shared" si="15"/>
        <v>0</v>
      </c>
    </row>
    <row r="91" spans="1:11" ht="23.85" customHeight="1" x14ac:dyDescent="0.15">
      <c r="A91" s="36">
        <v>1</v>
      </c>
      <c r="C91" s="73"/>
      <c r="D91" s="65"/>
      <c r="E91" s="66"/>
      <c r="F91" s="91"/>
      <c r="G91" s="92"/>
      <c r="H91" s="93"/>
      <c r="I91" s="107"/>
      <c r="J91" s="108" t="str">
        <f>$C83&amp;"　計"</f>
        <v>安全衛生設備工事　計</v>
      </c>
      <c r="K91" s="109">
        <f>SUBTOTAL(109,K84:K90)</f>
        <v>0</v>
      </c>
    </row>
    <row r="92" spans="1:11" ht="23.85" customHeight="1" x14ac:dyDescent="0.15">
      <c r="A92" s="36">
        <v>1</v>
      </c>
      <c r="C92" s="90" t="s">
        <v>90</v>
      </c>
      <c r="D92" s="110"/>
      <c r="E92" s="111"/>
      <c r="F92" s="67"/>
      <c r="G92" s="63"/>
      <c r="H92" s="64"/>
      <c r="I92" s="105"/>
      <c r="J92" s="106"/>
      <c r="K92" s="104"/>
    </row>
    <row r="93" spans="1:11" ht="23.85" customHeight="1" x14ac:dyDescent="0.15">
      <c r="A93" s="36">
        <v>1</v>
      </c>
      <c r="C93" s="73"/>
      <c r="D93" s="65" t="s">
        <v>91</v>
      </c>
      <c r="E93" s="66"/>
      <c r="F93" s="67" t="s">
        <v>92</v>
      </c>
      <c r="G93" s="63"/>
      <c r="H93" s="64" t="s">
        <v>93</v>
      </c>
      <c r="I93" s="105"/>
      <c r="J93" s="106"/>
      <c r="K93" s="104">
        <f>+I93*J93</f>
        <v>0</v>
      </c>
    </row>
    <row r="94" spans="1:11" ht="23.85" customHeight="1" x14ac:dyDescent="0.15">
      <c r="A94" s="36">
        <v>1</v>
      </c>
      <c r="C94" s="73"/>
      <c r="D94" s="65" t="s">
        <v>94</v>
      </c>
      <c r="E94" s="66"/>
      <c r="F94" s="67" t="s">
        <v>57</v>
      </c>
      <c r="G94" s="63"/>
      <c r="H94" s="64" t="s">
        <v>56</v>
      </c>
      <c r="I94" s="105"/>
      <c r="J94" s="106"/>
      <c r="K94" s="104">
        <f>+I94*J94</f>
        <v>0</v>
      </c>
    </row>
    <row r="95" spans="1:11" ht="23.85" customHeight="1" x14ac:dyDescent="0.15">
      <c r="A95" s="36">
        <v>1</v>
      </c>
      <c r="C95" s="73"/>
      <c r="D95" s="65" t="s">
        <v>95</v>
      </c>
      <c r="E95" s="66"/>
      <c r="F95" s="67" t="s">
        <v>57</v>
      </c>
      <c r="G95" s="63"/>
      <c r="H95" s="64"/>
      <c r="I95" s="105"/>
      <c r="J95" s="106"/>
      <c r="K95" s="104">
        <f>+I95*J95</f>
        <v>0</v>
      </c>
    </row>
    <row r="96" spans="1:11" ht="23.85" customHeight="1" x14ac:dyDescent="0.15">
      <c r="A96" s="36">
        <v>1</v>
      </c>
      <c r="C96" s="73"/>
      <c r="D96" s="65"/>
      <c r="E96" s="66"/>
      <c r="F96" s="67"/>
      <c r="G96" s="63"/>
      <c r="H96" s="64"/>
      <c r="I96" s="105"/>
      <c r="J96" s="106"/>
      <c r="K96" s="104">
        <f>+I96*J96</f>
        <v>0</v>
      </c>
    </row>
    <row r="97" spans="1:11" ht="23.85" customHeight="1" x14ac:dyDescent="0.15">
      <c r="A97" s="36">
        <v>1</v>
      </c>
      <c r="C97" s="73"/>
      <c r="D97" s="65"/>
      <c r="E97" s="66"/>
      <c r="F97" s="67"/>
      <c r="G97" s="63"/>
      <c r="H97" s="64"/>
      <c r="I97" s="105"/>
      <c r="J97" s="106"/>
      <c r="K97" s="104">
        <f>+I97*J97</f>
        <v>0</v>
      </c>
    </row>
    <row r="98" spans="1:11" ht="23.85" customHeight="1" x14ac:dyDescent="0.15">
      <c r="A98" s="36">
        <v>1</v>
      </c>
      <c r="C98" s="73"/>
      <c r="D98" s="65"/>
      <c r="E98" s="66"/>
      <c r="F98" s="91"/>
      <c r="G98" s="92"/>
      <c r="H98" s="93"/>
      <c r="I98" s="107"/>
      <c r="J98" s="108" t="str">
        <f>$C92&amp;"　計"</f>
        <v>環境濃度測定費　計</v>
      </c>
      <c r="K98" s="109">
        <f>SUBTOTAL(109,K92:K97)</f>
        <v>0</v>
      </c>
    </row>
    <row r="99" spans="1:11" ht="23.85" customHeight="1" x14ac:dyDescent="0.15">
      <c r="A99" s="36">
        <v>1</v>
      </c>
      <c r="C99" s="90" t="s">
        <v>96</v>
      </c>
      <c r="D99" s="110"/>
      <c r="E99" s="111"/>
      <c r="F99" s="67"/>
      <c r="G99" s="63"/>
      <c r="H99" s="64"/>
      <c r="I99" s="105"/>
      <c r="J99" s="106"/>
      <c r="K99" s="104"/>
    </row>
    <row r="100" spans="1:11" ht="23.85" customHeight="1" x14ac:dyDescent="0.15">
      <c r="A100" s="36">
        <v>1</v>
      </c>
      <c r="C100" s="73"/>
      <c r="D100" s="65" t="s">
        <v>97</v>
      </c>
      <c r="E100" s="66"/>
      <c r="F100" s="67" t="s">
        <v>98</v>
      </c>
      <c r="G100" s="63"/>
      <c r="H100" s="64" t="s">
        <v>52</v>
      </c>
      <c r="I100" s="105"/>
      <c r="J100" s="106"/>
      <c r="K100" s="104">
        <f>+I100*J100</f>
        <v>0</v>
      </c>
    </row>
    <row r="101" spans="1:11" ht="23.85" customHeight="1" x14ac:dyDescent="0.15">
      <c r="A101" s="36">
        <v>1</v>
      </c>
      <c r="C101" s="73"/>
      <c r="D101" s="65" t="s">
        <v>95</v>
      </c>
      <c r="E101" s="66"/>
      <c r="F101" s="67" t="s">
        <v>57</v>
      </c>
      <c r="G101" s="63"/>
      <c r="H101" s="64"/>
      <c r="I101" s="105"/>
      <c r="J101" s="106"/>
      <c r="K101" s="104">
        <f>+I101*J101</f>
        <v>0</v>
      </c>
    </row>
    <row r="102" spans="1:11" ht="23.85" customHeight="1" x14ac:dyDescent="0.15">
      <c r="A102" s="36">
        <v>1</v>
      </c>
      <c r="C102" s="73"/>
      <c r="D102" s="65"/>
      <c r="E102" s="66"/>
      <c r="F102" s="91"/>
      <c r="G102" s="92"/>
      <c r="H102" s="93"/>
      <c r="I102" s="107"/>
      <c r="J102" s="108" t="str">
        <f>$C99&amp;"　計"</f>
        <v>発生材運搬費　計</v>
      </c>
      <c r="K102" s="109">
        <f>SUBTOTAL(109,K99:K101)</f>
        <v>0</v>
      </c>
    </row>
    <row r="103" spans="1:11" ht="23.85" customHeight="1" x14ac:dyDescent="0.15">
      <c r="A103" s="36">
        <v>1</v>
      </c>
      <c r="C103" s="90" t="s">
        <v>99</v>
      </c>
      <c r="D103" s="110"/>
      <c r="E103" s="111"/>
      <c r="F103" s="67"/>
      <c r="G103" s="63"/>
      <c r="H103" s="64"/>
      <c r="I103" s="105"/>
      <c r="J103" s="106"/>
      <c r="K103" s="104"/>
    </row>
    <row r="104" spans="1:11" ht="23.85" customHeight="1" x14ac:dyDescent="0.15">
      <c r="A104" s="36">
        <v>1</v>
      </c>
      <c r="C104" s="73"/>
      <c r="D104" s="65" t="s">
        <v>100</v>
      </c>
      <c r="E104" s="66"/>
      <c r="F104" s="67" t="s">
        <v>101</v>
      </c>
      <c r="G104" s="63"/>
      <c r="H104" s="64" t="s">
        <v>102</v>
      </c>
      <c r="I104" s="105"/>
      <c r="J104" s="106"/>
      <c r="K104" s="104">
        <f>+I104*J104</f>
        <v>0</v>
      </c>
    </row>
    <row r="105" spans="1:11" ht="23.85" customHeight="1" x14ac:dyDescent="0.15">
      <c r="A105" s="36">
        <v>1</v>
      </c>
      <c r="C105" s="73"/>
      <c r="D105" s="65" t="s">
        <v>103</v>
      </c>
      <c r="E105" s="66"/>
      <c r="F105" s="67" t="s">
        <v>104</v>
      </c>
      <c r="G105" s="63"/>
      <c r="H105" s="64" t="s">
        <v>89</v>
      </c>
      <c r="I105" s="105"/>
      <c r="J105" s="106"/>
      <c r="K105" s="104">
        <f>+I105*J105</f>
        <v>0</v>
      </c>
    </row>
    <row r="106" spans="1:11" ht="23.85" customHeight="1" x14ac:dyDescent="0.15">
      <c r="A106" s="36">
        <v>1</v>
      </c>
      <c r="C106" s="73"/>
      <c r="D106" s="65" t="s">
        <v>105</v>
      </c>
      <c r="E106" s="66"/>
      <c r="F106" s="67" t="s">
        <v>106</v>
      </c>
      <c r="G106" s="63"/>
      <c r="H106" s="64" t="s">
        <v>89</v>
      </c>
      <c r="I106" s="105"/>
      <c r="J106" s="106"/>
      <c r="K106" s="104">
        <f>+I106*J106</f>
        <v>0</v>
      </c>
    </row>
    <row r="107" spans="1:11" ht="23.85" customHeight="1" x14ac:dyDescent="0.15">
      <c r="A107" s="36">
        <v>1</v>
      </c>
      <c r="C107" s="73"/>
      <c r="D107" s="65" t="s">
        <v>95</v>
      </c>
      <c r="E107" s="66"/>
      <c r="F107" s="67" t="s">
        <v>57</v>
      </c>
      <c r="G107" s="63"/>
      <c r="H107" s="64"/>
      <c r="I107" s="121"/>
      <c r="J107" s="106"/>
      <c r="K107" s="104">
        <f>+I107*J107</f>
        <v>0</v>
      </c>
    </row>
    <row r="108" spans="1:11" ht="23.85" customHeight="1" x14ac:dyDescent="0.15">
      <c r="A108" s="36">
        <v>1</v>
      </c>
      <c r="C108" s="73"/>
      <c r="D108" s="65"/>
      <c r="E108" s="66"/>
      <c r="F108" s="91"/>
      <c r="G108" s="92"/>
      <c r="H108" s="93"/>
      <c r="I108" s="107"/>
      <c r="J108" s="108" t="str">
        <f>$C103&amp;"　計"</f>
        <v>石綿管理費　計</v>
      </c>
      <c r="K108" s="109">
        <f>SUBTOTAL(109,K103:K107)</f>
        <v>0</v>
      </c>
    </row>
    <row r="109" spans="1:11" ht="23.85" customHeight="1" x14ac:dyDescent="0.15">
      <c r="A109" s="36">
        <v>1</v>
      </c>
      <c r="C109" s="73"/>
      <c r="D109" s="65"/>
      <c r="E109" s="66"/>
      <c r="F109" s="112"/>
      <c r="G109" s="113"/>
      <c r="H109" s="114"/>
      <c r="I109" s="115"/>
      <c r="J109" s="116" t="str">
        <f>$C8&amp;"　計"</f>
        <v>種目：直接工事費－本館　計</v>
      </c>
      <c r="K109" s="117">
        <f>SUBTOTAL(109,K17:K108)</f>
        <v>0</v>
      </c>
    </row>
    <row r="110" spans="1:11" ht="23.85" customHeight="1" x14ac:dyDescent="0.15">
      <c r="A110" s="36">
        <v>1</v>
      </c>
      <c r="C110" s="118" t="s">
        <v>107</v>
      </c>
      <c r="D110" s="110"/>
      <c r="E110" s="111"/>
      <c r="F110" s="67"/>
      <c r="G110" s="63"/>
      <c r="H110" s="64"/>
      <c r="I110" s="105"/>
      <c r="J110" s="106"/>
      <c r="K110" s="104"/>
    </row>
    <row r="111" spans="1:11" ht="23.85" customHeight="1" x14ac:dyDescent="0.15">
      <c r="A111" s="36">
        <v>1</v>
      </c>
      <c r="C111" s="90" t="s">
        <v>108</v>
      </c>
      <c r="D111" s="110"/>
      <c r="E111" s="111"/>
      <c r="F111" s="67"/>
      <c r="G111" s="63"/>
      <c r="H111" s="64"/>
      <c r="I111" s="105"/>
      <c r="J111" s="106"/>
      <c r="K111" s="104"/>
    </row>
    <row r="112" spans="1:11" ht="23.85" customHeight="1" x14ac:dyDescent="0.15">
      <c r="A112" s="36">
        <v>1</v>
      </c>
      <c r="C112" s="73"/>
      <c r="D112" s="65" t="s">
        <v>109</v>
      </c>
      <c r="E112" s="66"/>
      <c r="F112" s="67" t="s">
        <v>127</v>
      </c>
      <c r="G112" s="63"/>
      <c r="H112" s="64" t="s">
        <v>89</v>
      </c>
      <c r="I112" s="105"/>
      <c r="J112" s="106"/>
      <c r="K112" s="104">
        <f t="shared" ref="K112:K120" si="16">+I112*J112</f>
        <v>0</v>
      </c>
    </row>
    <row r="113" spans="1:11" ht="23.85" customHeight="1" x14ac:dyDescent="0.15">
      <c r="A113" s="36">
        <v>1</v>
      </c>
      <c r="C113" s="73"/>
      <c r="D113" s="65" t="s">
        <v>128</v>
      </c>
      <c r="E113" s="66"/>
      <c r="F113" s="67" t="s">
        <v>129</v>
      </c>
      <c r="G113" s="63"/>
      <c r="H113" s="64" t="s">
        <v>89</v>
      </c>
      <c r="I113" s="105"/>
      <c r="J113" s="106"/>
      <c r="K113" s="104">
        <f t="shared" si="16"/>
        <v>0</v>
      </c>
    </row>
    <row r="114" spans="1:11" ht="23.85" customHeight="1" x14ac:dyDescent="0.15">
      <c r="A114" s="36">
        <v>1</v>
      </c>
      <c r="C114" s="73"/>
      <c r="D114" s="65" t="s">
        <v>130</v>
      </c>
      <c r="E114" s="66"/>
      <c r="F114" s="67" t="s">
        <v>131</v>
      </c>
      <c r="G114" s="63"/>
      <c r="H114" s="64" t="s">
        <v>133</v>
      </c>
      <c r="I114" s="105"/>
      <c r="J114" s="106"/>
      <c r="K114" s="104">
        <f t="shared" si="16"/>
        <v>0</v>
      </c>
    </row>
    <row r="115" spans="1:11" ht="23.85" customHeight="1" x14ac:dyDescent="0.15">
      <c r="A115" s="36">
        <v>1</v>
      </c>
      <c r="C115" s="73"/>
      <c r="D115" s="65" t="s">
        <v>135</v>
      </c>
      <c r="E115" s="66"/>
      <c r="F115" s="67" t="s">
        <v>136</v>
      </c>
      <c r="G115" s="63"/>
      <c r="H115" s="64" t="s">
        <v>137</v>
      </c>
      <c r="I115" s="105"/>
      <c r="J115" s="106"/>
      <c r="K115" s="104">
        <f t="shared" si="16"/>
        <v>0</v>
      </c>
    </row>
    <row r="116" spans="1:11" ht="23.85" customHeight="1" x14ac:dyDescent="0.15">
      <c r="A116" s="36">
        <v>1</v>
      </c>
      <c r="C116" s="73"/>
      <c r="D116" s="65" t="s">
        <v>138</v>
      </c>
      <c r="E116" s="66"/>
      <c r="F116" s="67" t="s">
        <v>139</v>
      </c>
      <c r="G116" s="63"/>
      <c r="H116" s="64" t="s">
        <v>78</v>
      </c>
      <c r="I116" s="105"/>
      <c r="J116" s="106"/>
      <c r="K116" s="104">
        <f t="shared" ref="K116" si="17">+I116*J116</f>
        <v>0</v>
      </c>
    </row>
    <row r="117" spans="1:11" ht="23.85" customHeight="1" x14ac:dyDescent="0.15">
      <c r="A117" s="36">
        <v>1</v>
      </c>
      <c r="C117" s="73"/>
      <c r="D117" s="65" t="s">
        <v>110</v>
      </c>
      <c r="E117" s="66"/>
      <c r="F117" s="67" t="s">
        <v>132</v>
      </c>
      <c r="G117" s="63"/>
      <c r="H117" s="64" t="s">
        <v>89</v>
      </c>
      <c r="I117" s="105"/>
      <c r="J117" s="106"/>
      <c r="K117" s="104">
        <f t="shared" si="16"/>
        <v>0</v>
      </c>
    </row>
    <row r="118" spans="1:11" ht="23.85" customHeight="1" x14ac:dyDescent="0.15">
      <c r="A118" s="36">
        <v>1</v>
      </c>
      <c r="C118" s="73"/>
      <c r="D118" s="65" t="s">
        <v>111</v>
      </c>
      <c r="E118" s="66"/>
      <c r="F118" s="67"/>
      <c r="G118" s="63"/>
      <c r="H118" s="64" t="s">
        <v>89</v>
      </c>
      <c r="I118" s="105"/>
      <c r="J118" s="106"/>
      <c r="K118" s="104">
        <f t="shared" si="16"/>
        <v>0</v>
      </c>
    </row>
    <row r="119" spans="1:11" ht="23.85" customHeight="1" x14ac:dyDescent="0.15">
      <c r="A119" s="36">
        <v>1</v>
      </c>
      <c r="C119" s="73"/>
      <c r="D119" s="65" t="s">
        <v>140</v>
      </c>
      <c r="E119" s="66"/>
      <c r="F119" s="67" t="s">
        <v>142</v>
      </c>
      <c r="G119" s="63"/>
      <c r="H119" s="64" t="s">
        <v>141</v>
      </c>
      <c r="I119" s="105"/>
      <c r="J119" s="106"/>
      <c r="K119" s="104">
        <f t="shared" ref="K119" si="18">+I119*J119</f>
        <v>0</v>
      </c>
    </row>
    <row r="120" spans="1:11" ht="23.85" customHeight="1" x14ac:dyDescent="0.15">
      <c r="A120" s="36">
        <v>1</v>
      </c>
      <c r="C120" s="73"/>
      <c r="D120" s="65" t="s">
        <v>95</v>
      </c>
      <c r="E120" s="66"/>
      <c r="F120" s="67" t="s">
        <v>57</v>
      </c>
      <c r="G120" s="63"/>
      <c r="H120" s="64"/>
      <c r="I120" s="105"/>
      <c r="J120" s="106"/>
      <c r="K120" s="104">
        <f t="shared" si="16"/>
        <v>0</v>
      </c>
    </row>
    <row r="121" spans="1:11" ht="23.85" customHeight="1" x14ac:dyDescent="0.15">
      <c r="A121" s="36">
        <v>1</v>
      </c>
      <c r="C121" s="73"/>
      <c r="D121" s="65"/>
      <c r="E121" s="66"/>
      <c r="F121" s="91"/>
      <c r="G121" s="92"/>
      <c r="H121" s="93"/>
      <c r="I121" s="107"/>
      <c r="J121" s="108" t="str">
        <f>$C111&amp;"　計"</f>
        <v>共通仮設費　計</v>
      </c>
      <c r="K121" s="109">
        <f>SUBTOTAL(109,K111:K120)</f>
        <v>0</v>
      </c>
    </row>
    <row r="122" spans="1:11" ht="23.85" customHeight="1" x14ac:dyDescent="0.15">
      <c r="A122" s="36">
        <v>1</v>
      </c>
      <c r="C122" s="90" t="s">
        <v>112</v>
      </c>
      <c r="D122" s="110"/>
      <c r="E122" s="111"/>
      <c r="F122" s="67"/>
      <c r="G122" s="63"/>
      <c r="H122" s="64"/>
      <c r="I122" s="105"/>
      <c r="J122" s="106"/>
      <c r="K122" s="104"/>
    </row>
    <row r="123" spans="1:11" ht="23.85" customHeight="1" x14ac:dyDescent="0.15">
      <c r="A123" s="36">
        <v>1</v>
      </c>
      <c r="C123" s="73"/>
      <c r="D123" s="65" t="s">
        <v>112</v>
      </c>
      <c r="E123" s="66"/>
      <c r="F123" s="67"/>
      <c r="G123" s="63"/>
      <c r="H123" s="64" t="s">
        <v>89</v>
      </c>
      <c r="I123" s="105">
        <v>1</v>
      </c>
      <c r="J123" s="106"/>
      <c r="K123" s="104">
        <f>+I123*J123</f>
        <v>0</v>
      </c>
    </row>
    <row r="124" spans="1:11" ht="23.85" customHeight="1" x14ac:dyDescent="0.15">
      <c r="A124" s="36">
        <v>1</v>
      </c>
      <c r="C124" s="73"/>
      <c r="D124" s="65"/>
      <c r="E124" s="66"/>
      <c r="F124" s="91"/>
      <c r="G124" s="92"/>
      <c r="H124" s="93"/>
      <c r="I124" s="107"/>
      <c r="J124" s="108" t="str">
        <f>$C122&amp;"　計"</f>
        <v>現場管理費　計</v>
      </c>
      <c r="K124" s="109">
        <f>SUBTOTAL(109,K122:K123)</f>
        <v>0</v>
      </c>
    </row>
    <row r="125" spans="1:11" ht="23.85" customHeight="1" x14ac:dyDescent="0.15">
      <c r="A125" s="36">
        <v>1</v>
      </c>
      <c r="C125" s="90" t="s">
        <v>113</v>
      </c>
      <c r="D125" s="110"/>
      <c r="E125" s="111"/>
      <c r="F125" s="67"/>
      <c r="G125" s="63"/>
      <c r="H125" s="64"/>
      <c r="I125" s="105"/>
      <c r="J125" s="106"/>
      <c r="K125" s="104"/>
    </row>
    <row r="126" spans="1:11" ht="23.85" customHeight="1" x14ac:dyDescent="0.15">
      <c r="A126" s="36">
        <v>1</v>
      </c>
      <c r="C126" s="73"/>
      <c r="D126" s="65" t="s">
        <v>113</v>
      </c>
      <c r="E126" s="66"/>
      <c r="F126" s="67"/>
      <c r="G126" s="63"/>
      <c r="H126" s="64" t="s">
        <v>89</v>
      </c>
      <c r="I126" s="105">
        <v>1</v>
      </c>
      <c r="J126" s="106"/>
      <c r="K126" s="104">
        <f>+I126*J126</f>
        <v>0</v>
      </c>
    </row>
    <row r="127" spans="1:11" ht="23.85" customHeight="1" x14ac:dyDescent="0.15">
      <c r="A127" s="36">
        <v>1</v>
      </c>
      <c r="C127" s="73"/>
      <c r="D127" s="65"/>
      <c r="E127" s="66"/>
      <c r="F127" s="91"/>
      <c r="G127" s="92"/>
      <c r="H127" s="93"/>
      <c r="I127" s="107"/>
      <c r="J127" s="108" t="str">
        <f>$C125&amp;"　計"</f>
        <v>一般管理費　計</v>
      </c>
      <c r="K127" s="109">
        <f>SUBTOTAL(109,K125:K126)</f>
        <v>0</v>
      </c>
    </row>
    <row r="128" spans="1:11" ht="23.85" customHeight="1" x14ac:dyDescent="0.15">
      <c r="A128" s="36">
        <v>1</v>
      </c>
      <c r="C128" s="73"/>
      <c r="D128" s="65"/>
      <c r="E128" s="66"/>
      <c r="F128" s="112"/>
      <c r="G128" s="113"/>
      <c r="H128" s="114"/>
      <c r="I128" s="115"/>
      <c r="J128" s="116" t="str">
        <f>$C110&amp;"　計"</f>
        <v>種目：共通費　計</v>
      </c>
      <c r="K128" s="117">
        <f>SUBTOTAL(109,K110:K127)</f>
        <v>0</v>
      </c>
    </row>
    <row r="129" spans="1:11" ht="23.85" customHeight="1" x14ac:dyDescent="0.15">
      <c r="A129" s="36">
        <v>1</v>
      </c>
      <c r="C129" s="118" t="s">
        <v>207</v>
      </c>
      <c r="D129" s="110"/>
      <c r="E129" s="111"/>
      <c r="F129" s="67"/>
      <c r="G129" s="63"/>
      <c r="H129" s="64"/>
      <c r="I129" s="105"/>
      <c r="J129" s="106"/>
      <c r="K129" s="104"/>
    </row>
    <row r="130" spans="1:11" ht="23.85" customHeight="1" x14ac:dyDescent="0.15">
      <c r="A130" s="36">
        <v>1</v>
      </c>
      <c r="C130" s="90" t="s">
        <v>208</v>
      </c>
      <c r="D130" s="110"/>
      <c r="E130" s="111"/>
      <c r="F130" s="67"/>
      <c r="G130" s="63"/>
      <c r="H130" s="64"/>
      <c r="I130" s="105"/>
      <c r="J130" s="106"/>
      <c r="K130" s="104"/>
    </row>
    <row r="131" spans="1:11" ht="23.85" customHeight="1" x14ac:dyDescent="0.15">
      <c r="A131" s="36">
        <v>1</v>
      </c>
      <c r="C131" s="73"/>
      <c r="D131" s="65" t="s">
        <v>209</v>
      </c>
      <c r="E131" s="66"/>
      <c r="F131" s="67" t="s">
        <v>210</v>
      </c>
      <c r="G131" s="63"/>
      <c r="H131" s="64" t="s">
        <v>211</v>
      </c>
      <c r="I131" s="105"/>
      <c r="J131" s="106"/>
      <c r="K131" s="104">
        <f>+I131*J131</f>
        <v>0</v>
      </c>
    </row>
    <row r="132" spans="1:11" ht="23.85" customHeight="1" x14ac:dyDescent="0.15">
      <c r="A132" s="36">
        <v>1</v>
      </c>
      <c r="C132" s="73"/>
      <c r="D132" s="65" t="s">
        <v>213</v>
      </c>
      <c r="E132" s="66"/>
      <c r="F132" s="67" t="s">
        <v>214</v>
      </c>
      <c r="G132" s="63"/>
      <c r="H132" s="64" t="s">
        <v>212</v>
      </c>
      <c r="I132" s="105"/>
      <c r="J132" s="106"/>
      <c r="K132" s="104">
        <f>+I132*J132</f>
        <v>0</v>
      </c>
    </row>
    <row r="133" spans="1:11" ht="23.85" customHeight="1" x14ac:dyDescent="0.15">
      <c r="A133" s="36">
        <v>1</v>
      </c>
      <c r="C133" s="73"/>
      <c r="D133" s="65"/>
      <c r="E133" s="66"/>
      <c r="F133" s="91"/>
      <c r="G133" s="92"/>
      <c r="H133" s="93"/>
      <c r="I133" s="107"/>
      <c r="J133" s="108" t="str">
        <f>$C130&amp;"　計"</f>
        <v>素材価格　計</v>
      </c>
      <c r="K133" s="109">
        <f>SUBTOTAL(109,K130:K132)</f>
        <v>0</v>
      </c>
    </row>
    <row r="134" spans="1:11" ht="23.85" customHeight="1" x14ac:dyDescent="0.15">
      <c r="A134" s="36">
        <v>1</v>
      </c>
      <c r="C134" s="73"/>
      <c r="D134" s="65"/>
      <c r="E134" s="66"/>
      <c r="F134" s="112"/>
      <c r="G134" s="113"/>
      <c r="H134" s="114"/>
      <c r="I134" s="115"/>
      <c r="J134" s="116" t="str">
        <f>$C129&amp;"　計"</f>
        <v>種目：素材価格　計</v>
      </c>
      <c r="K134" s="117">
        <f>SUBTOTAL(109,K129:K133)</f>
        <v>0</v>
      </c>
    </row>
    <row r="135" spans="1:11" ht="23.85" customHeight="1" x14ac:dyDescent="0.15">
      <c r="A135" s="36">
        <v>1</v>
      </c>
      <c r="C135" s="118" t="s">
        <v>114</v>
      </c>
      <c r="D135" s="110"/>
      <c r="E135" s="111"/>
      <c r="F135" s="67"/>
      <c r="G135" s="63"/>
      <c r="H135" s="64"/>
      <c r="I135" s="105"/>
      <c r="J135" s="106"/>
      <c r="K135" s="104"/>
    </row>
    <row r="136" spans="1:11" ht="23.85" customHeight="1" x14ac:dyDescent="0.15">
      <c r="A136" s="36">
        <v>1</v>
      </c>
      <c r="C136" s="90" t="s">
        <v>115</v>
      </c>
      <c r="D136" s="110"/>
      <c r="E136" s="111"/>
      <c r="F136" s="67"/>
      <c r="G136" s="63"/>
      <c r="H136" s="64"/>
      <c r="I136" s="105"/>
      <c r="J136" s="106"/>
      <c r="K136" s="104"/>
    </row>
    <row r="137" spans="1:11" ht="23.85" customHeight="1" x14ac:dyDescent="0.15">
      <c r="A137" s="36">
        <v>1</v>
      </c>
      <c r="C137" s="73"/>
      <c r="D137" s="65" t="s">
        <v>116</v>
      </c>
      <c r="E137" s="66"/>
      <c r="F137" s="67" t="s">
        <v>117</v>
      </c>
      <c r="G137" s="63"/>
      <c r="H137" s="64" t="s">
        <v>118</v>
      </c>
      <c r="I137" s="105"/>
      <c r="J137" s="106"/>
      <c r="K137" s="104">
        <f>+I137*J137</f>
        <v>0</v>
      </c>
    </row>
    <row r="138" spans="1:11" ht="23.85" customHeight="1" x14ac:dyDescent="0.15">
      <c r="A138" s="36">
        <v>1</v>
      </c>
      <c r="C138" s="73"/>
      <c r="D138" s="65" t="s">
        <v>95</v>
      </c>
      <c r="E138" s="66"/>
      <c r="F138" s="67" t="s">
        <v>57</v>
      </c>
      <c r="G138" s="63"/>
      <c r="H138" s="64"/>
      <c r="I138" s="105"/>
      <c r="J138" s="106"/>
      <c r="K138" s="104">
        <f>+I138*J138</f>
        <v>0</v>
      </c>
    </row>
    <row r="139" spans="1:11" ht="23.85" customHeight="1" x14ac:dyDescent="0.15">
      <c r="A139" s="36">
        <v>1</v>
      </c>
      <c r="C139" s="73"/>
      <c r="D139" s="65"/>
      <c r="E139" s="66"/>
      <c r="F139" s="91"/>
      <c r="G139" s="92"/>
      <c r="H139" s="93"/>
      <c r="I139" s="107"/>
      <c r="J139" s="108" t="str">
        <f>$C136&amp;"　計"</f>
        <v>発生材処分費　計</v>
      </c>
      <c r="K139" s="109">
        <f>SUBTOTAL(109,K136:K138)</f>
        <v>0</v>
      </c>
    </row>
    <row r="140" spans="1:11" ht="23.85" customHeight="1" x14ac:dyDescent="0.15">
      <c r="A140" s="36">
        <v>1</v>
      </c>
      <c r="C140" s="73"/>
      <c r="D140" s="65"/>
      <c r="E140" s="66"/>
      <c r="F140" s="112"/>
      <c r="G140" s="113"/>
      <c r="H140" s="114"/>
      <c r="I140" s="115"/>
      <c r="J140" s="116" t="str">
        <f>$C135&amp;"　計"</f>
        <v>種目：発生材処分費　計</v>
      </c>
      <c r="K140" s="117">
        <f>SUBTOTAL(109,K135:K139)</f>
        <v>0</v>
      </c>
    </row>
    <row r="141" spans="1:11" ht="23.85" customHeight="1" x14ac:dyDescent="0.15">
      <c r="A141" s="36">
        <v>1</v>
      </c>
      <c r="C141" s="73"/>
      <c r="D141" s="68"/>
      <c r="E141" s="68"/>
      <c r="F141" s="126"/>
      <c r="G141" s="127"/>
      <c r="H141" s="127"/>
      <c r="I141" s="127"/>
      <c r="J141" s="128" t="s">
        <v>119</v>
      </c>
      <c r="K141" s="120">
        <f>+K109+K128+K140+K134</f>
        <v>0</v>
      </c>
    </row>
    <row r="142" spans="1:11" x14ac:dyDescent="0.15">
      <c r="C142" s="74"/>
      <c r="D142" s="53"/>
      <c r="E142" s="53"/>
      <c r="F142" s="53"/>
      <c r="G142" s="53"/>
      <c r="H142" s="54"/>
      <c r="I142" s="78"/>
      <c r="J142" s="82"/>
      <c r="K142" s="82"/>
    </row>
  </sheetData>
  <mergeCells count="5">
    <mergeCell ref="J3:K3"/>
    <mergeCell ref="C1:K1"/>
    <mergeCell ref="E3:G3"/>
    <mergeCell ref="D7:E7"/>
    <mergeCell ref="F7:G7"/>
  </mergeCells>
  <phoneticPr fontId="19"/>
  <printOptions horizontalCentered="1"/>
  <pageMargins left="0.78740157480314965" right="0.59055118110236227" top="0.59055118110236227" bottom="0.59055118110236227" header="0.39370078740157483" footer="0.19685039370078741"/>
  <pageSetup paperSize="9" scale="69" fitToHeight="0" orientation="portrait" r:id="rId1"/>
  <headerFooter alignWithMargins="0">
    <oddFooter>&amp;C&amp;"ＭＳ ゴシック,標準"&amp;16&amp;P/&amp;N</oddFooter>
  </headerFooter>
  <rowBreaks count="2" manualBreakCount="2">
    <brk id="53" min="1" max="10" man="1"/>
    <brk id="98" min="1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BB99-8FD4-43F2-9655-F2ADE3BFBDB5}">
  <dimension ref="A1:C5"/>
  <sheetViews>
    <sheetView zoomScaleNormal="100" workbookViewId="0">
      <selection activeCell="C5" sqref="C5"/>
    </sheetView>
  </sheetViews>
  <sheetFormatPr defaultRowHeight="13.5" x14ac:dyDescent="0.15"/>
  <cols>
    <col min="1" max="1" width="9.375" bestFit="1" customWidth="1"/>
  </cols>
  <sheetData>
    <row r="1" spans="1:3" x14ac:dyDescent="0.15">
      <c r="A1" t="s">
        <v>120</v>
      </c>
    </row>
    <row r="2" spans="1:3" x14ac:dyDescent="0.15">
      <c r="A2">
        <v>20160308</v>
      </c>
      <c r="B2" t="s">
        <v>121</v>
      </c>
      <c r="C2" t="s">
        <v>122</v>
      </c>
    </row>
    <row r="3" spans="1:3" x14ac:dyDescent="0.15">
      <c r="A3">
        <v>20160406</v>
      </c>
      <c r="B3" t="s">
        <v>123</v>
      </c>
      <c r="C3" t="s">
        <v>122</v>
      </c>
    </row>
    <row r="4" spans="1:3" x14ac:dyDescent="0.15">
      <c r="A4">
        <v>20160526</v>
      </c>
      <c r="B4" t="s">
        <v>124</v>
      </c>
      <c r="C4" t="s">
        <v>122</v>
      </c>
    </row>
    <row r="5" spans="1:3" x14ac:dyDescent="0.15">
      <c r="A5">
        <v>20160715</v>
      </c>
      <c r="B5" t="s">
        <v>125</v>
      </c>
      <c r="C5" t="s">
        <v>122</v>
      </c>
    </row>
  </sheetData>
  <phoneticPr fontId="5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全体総括表</vt:lpstr>
      <vt:lpstr>見積書様式（表紙）</vt:lpstr>
      <vt:lpstr>見積書内訳</vt:lpstr>
      <vt:lpstr>配布履歴</vt:lpstr>
      <vt:lpstr>見積書内訳!Print_Area</vt:lpstr>
      <vt:lpstr>'見積書様式（表紙）'!Print_Area</vt:lpstr>
      <vt:lpstr>全体総括表!Print_Area</vt:lpstr>
      <vt:lpstr>見積書内訳!Print_Titles</vt:lpstr>
      <vt:lpstr>全体総括表!Print_Titles</vt:lpstr>
    </vt:vector>
  </TitlesOfParts>
  <Manager/>
  <Company>NTTファシリティーズ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wakuih22</dc:creator>
  <cp:keywords/>
  <dc:description/>
  <cp:lastModifiedBy>平塚　潤</cp:lastModifiedBy>
  <cp:revision/>
  <cp:lastPrinted>2026-10-20T07:32:00Z</cp:lastPrinted>
  <dcterms:created xsi:type="dcterms:W3CDTF">2014-09-19T07:11:30Z</dcterms:created>
  <dcterms:modified xsi:type="dcterms:W3CDTF">2026-10-21T06:37:51Z</dcterms:modified>
  <cp:category/>
  <cp:contentStatus/>
</cp:coreProperties>
</file>